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grupocajamar.sharepoint.com/sites/TITULIZACINDEACTIVOS/Documentos compartidos/General/Cédulas Hipotecarias y Territoriales/Agencias Rating/HTT/2026/1Q2026/"/>
    </mc:Choice>
  </mc:AlternateContent>
  <xr:revisionPtr revIDLastSave="85" documentId="11_493296345F66F2C23AE14CCED0A456B8BF27DE33" xr6:coauthVersionLast="47" xr6:coauthVersionMax="47" xr10:uidLastSave="{51D12328-B27B-487D-9413-EFA407E8F016}"/>
  <bookViews>
    <workbookView xWindow="34290" yWindow="3360" windowWidth="19420" windowHeight="10420" tabRatio="750" firstSheet="4"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2. HTT Public Sector Assets" sheetId="7" r:id="rId6"/>
    <sheet name="C. HTT Harmonised Glossary" sheetId="9" r:id="rId7"/>
    <sheet name="E. Optional ECB-ECAIs data" sheetId="11"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5" l="1"/>
  <c r="G86" i="11"/>
  <c r="G85" i="11"/>
  <c r="G84" i="11"/>
  <c r="G83" i="11"/>
  <c r="C19" i="7" l="1"/>
  <c r="G76" i="11" l="1"/>
  <c r="G75" i="11"/>
  <c r="C152" i="7"/>
  <c r="F156" i="7" s="1"/>
  <c r="C81" i="7"/>
  <c r="C77" i="7"/>
  <c r="C49" i="7"/>
  <c r="C42" i="7"/>
  <c r="F41" i="7" s="1"/>
  <c r="D37" i="7"/>
  <c r="G36" i="7" s="1"/>
  <c r="C37" i="7"/>
  <c r="F27" i="7"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F193" i="5"/>
  <c r="C179" i="5"/>
  <c r="F185" i="5" s="1"/>
  <c r="D167" i="5"/>
  <c r="G166" i="5" s="1"/>
  <c r="C167" i="5"/>
  <c r="F165" i="5" s="1"/>
  <c r="F159" i="5"/>
  <c r="D157" i="5"/>
  <c r="G161" i="5" s="1"/>
  <c r="C157" i="5"/>
  <c r="F162" i="5" s="1"/>
  <c r="F156" i="5"/>
  <c r="F154" i="5"/>
  <c r="F152" i="5"/>
  <c r="F144" i="5"/>
  <c r="F142" i="5"/>
  <c r="F140" i="5"/>
  <c r="G132" i="5"/>
  <c r="D131" i="5"/>
  <c r="G126" i="5" s="1"/>
  <c r="C131" i="5"/>
  <c r="F136" i="5" s="1"/>
  <c r="G121" i="5"/>
  <c r="G119" i="5"/>
  <c r="G118" i="5"/>
  <c r="G117" i="5"/>
  <c r="G116" i="5"/>
  <c r="G113" i="5"/>
  <c r="G112" i="5"/>
  <c r="D100" i="5"/>
  <c r="G102" i="5" s="1"/>
  <c r="C100" i="5"/>
  <c r="F105" i="5" s="1"/>
  <c r="G98" i="5"/>
  <c r="G81" i="5"/>
  <c r="F81" i="5"/>
  <c r="G80" i="5"/>
  <c r="D77" i="5"/>
  <c r="G86" i="5" s="1"/>
  <c r="C77" i="5"/>
  <c r="F82" i="5" s="1"/>
  <c r="G76" i="5"/>
  <c r="G75" i="5"/>
  <c r="G74" i="5"/>
  <c r="G71" i="5"/>
  <c r="G70" i="5"/>
  <c r="C58" i="5"/>
  <c r="F59" i="5" s="1"/>
  <c r="D45" i="5"/>
  <c r="C293" i="5"/>
  <c r="D291" i="5"/>
  <c r="D293" i="5"/>
  <c r="C307" i="5"/>
  <c r="F295" i="5"/>
  <c r="C295" i="5"/>
  <c r="F307" i="5"/>
  <c r="D307" i="5"/>
  <c r="F293" i="5"/>
  <c r="C291" i="5"/>
  <c r="D295" i="5"/>
  <c r="G293" i="5"/>
  <c r="F102" i="5" l="1"/>
  <c r="F87" i="5"/>
  <c r="G103" i="5"/>
  <c r="F128" i="5"/>
  <c r="F72" i="5"/>
  <c r="G87" i="5"/>
  <c r="G129" i="5"/>
  <c r="F78" i="5"/>
  <c r="F73" i="5"/>
  <c r="G78" i="5"/>
  <c r="F96" i="5"/>
  <c r="F86" i="5"/>
  <c r="G73" i="5"/>
  <c r="G79" i="5"/>
  <c r="F98" i="5"/>
  <c r="F157" i="7"/>
  <c r="F158" i="7"/>
  <c r="F159" i="7"/>
  <c r="F148" i="7"/>
  <c r="F149" i="7"/>
  <c r="F150" i="7"/>
  <c r="F151" i="7"/>
  <c r="F39" i="7"/>
  <c r="F40" i="7"/>
  <c r="F32" i="7"/>
  <c r="F204" i="5"/>
  <c r="F207" i="5"/>
  <c r="F208" i="5"/>
  <c r="F195" i="5"/>
  <c r="F211" i="5"/>
  <c r="F196" i="5"/>
  <c r="F214" i="5"/>
  <c r="F200" i="5"/>
  <c r="F215" i="5"/>
  <c r="F203" i="5"/>
  <c r="F186" i="5"/>
  <c r="F187" i="5"/>
  <c r="F175" i="5"/>
  <c r="F176" i="5"/>
  <c r="G164" i="5"/>
  <c r="G165" i="5"/>
  <c r="F166" i="5"/>
  <c r="F164" i="5"/>
  <c r="F145" i="5"/>
  <c r="F148" i="5"/>
  <c r="F138" i="5"/>
  <c r="F150" i="5"/>
  <c r="F161" i="5"/>
  <c r="F146" i="5"/>
  <c r="F139" i="5"/>
  <c r="F151" i="5"/>
  <c r="G133" i="5"/>
  <c r="G123" i="5"/>
  <c r="F112" i="5"/>
  <c r="F113" i="5"/>
  <c r="G124" i="5"/>
  <c r="F122" i="5"/>
  <c r="F114" i="5"/>
  <c r="F115" i="5"/>
  <c r="F126" i="5"/>
  <c r="F127" i="5"/>
  <c r="G114" i="5"/>
  <c r="F119" i="5"/>
  <c r="F124" i="5"/>
  <c r="G128" i="5"/>
  <c r="F133" i="5"/>
  <c r="G115" i="5"/>
  <c r="F120" i="5"/>
  <c r="F125" i="5"/>
  <c r="F130" i="5"/>
  <c r="G134" i="5"/>
  <c r="F116" i="5"/>
  <c r="F121" i="5"/>
  <c r="G125" i="5"/>
  <c r="G130" i="5"/>
  <c r="F135" i="5"/>
  <c r="G135" i="5"/>
  <c r="F118" i="5"/>
  <c r="G122" i="5"/>
  <c r="G127" i="5"/>
  <c r="F132" i="5"/>
  <c r="F97" i="5"/>
  <c r="F103" i="5"/>
  <c r="F104" i="5"/>
  <c r="F99" i="5"/>
  <c r="F93" i="5"/>
  <c r="F94" i="5"/>
  <c r="F95" i="5"/>
  <c r="F101" i="5"/>
  <c r="F74" i="5"/>
  <c r="F79" i="5"/>
  <c r="F70" i="5"/>
  <c r="F71" i="5"/>
  <c r="F76" i="5"/>
  <c r="F30" i="7"/>
  <c r="F31" i="7"/>
  <c r="F36" i="7"/>
  <c r="F24" i="7"/>
  <c r="F25" i="7"/>
  <c r="F26" i="7"/>
  <c r="F60" i="5"/>
  <c r="F61" i="5"/>
  <c r="F220" i="5"/>
  <c r="G25" i="7"/>
  <c r="F33" i="7"/>
  <c r="F153" i="7"/>
  <c r="G33" i="7"/>
  <c r="F22" i="7"/>
  <c r="F28" i="7"/>
  <c r="F34" i="7"/>
  <c r="G22" i="7"/>
  <c r="G28" i="7"/>
  <c r="G34" i="7"/>
  <c r="F154" i="7"/>
  <c r="G26" i="7"/>
  <c r="G32" i="7"/>
  <c r="F23" i="7"/>
  <c r="F29" i="7"/>
  <c r="F35" i="7"/>
  <c r="F155" i="7"/>
  <c r="G31" i="7"/>
  <c r="G27" i="7"/>
  <c r="G23" i="7"/>
  <c r="G29" i="7"/>
  <c r="G35" i="7"/>
  <c r="G24" i="7"/>
  <c r="G30" i="7"/>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77" i="5" l="1"/>
  <c r="G131" i="5"/>
  <c r="F152" i="7"/>
  <c r="F42" i="7"/>
  <c r="F209" i="5"/>
  <c r="F179" i="5"/>
  <c r="F167" i="5"/>
  <c r="G167" i="5"/>
  <c r="F131" i="5"/>
  <c r="F100" i="5"/>
  <c r="F157" i="5"/>
  <c r="G37" i="7"/>
  <c r="F37" i="7"/>
  <c r="G100" i="5"/>
  <c r="F58" i="5"/>
  <c r="G157" i="5"/>
</calcChain>
</file>

<file path=xl/sharedStrings.xml><?xml version="1.0" encoding="utf-8"?>
<sst xmlns="http://schemas.openxmlformats.org/spreadsheetml/2006/main" count="1674" uniqueCount="1320">
  <si>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</si>
  <si>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</si>
  <si>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</si>
  <si>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</si>
  <si>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</si>
  <si>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</si>
  <si>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</si>
  <si>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</si>
  <si>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</si>
  <si>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</si>
  <si>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</si>
  <si>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</si>
  <si>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</si>
  <si>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</si>
  <si>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</si>
  <si>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</si>
  <si>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</si>
  <si>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</si>
  <si>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</si>
  <si>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</si>
  <si>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</si>
  <si>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</si>
  <si>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</si>
  <si>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</si>
  <si>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</si>
  <si>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</si>
  <si>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</si>
  <si>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</si>
  <si>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</si>
  <si>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</si>
  <si>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</si>
  <si>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</si>
  <si>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</si>
  <si>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</si>
  <si>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</si>
  <si>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</si>
  <si>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</si>
  <si>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</si>
  <si>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</si>
  <si>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</si>
  <si>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</si>
  <si>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</si>
  <si>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</si>
  <si>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</si>
  <si>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</si>
  <si>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</si>
  <si>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</si>
  <si>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</si>
  <si>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</si>
  <si>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</si>
  <si>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</si>
  <si>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</si>
  <si>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</si>
  <si>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</si>
  <si>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</si>
  <si>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</si>
  <si>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</si>
  <si>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</si>
  <si>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</si>
  <si>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</si>
  <si>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</si>
  <si>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</si>
  <si>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</si>
  <si>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</si>
  <si>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</si>
  <si>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</si>
  <si>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</si>
  <si>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</si>
  <si>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</si>
  <si>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</si>
  <si>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</si>
  <si>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</si>
  <si>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</si>
  <si>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</si>
  <si>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</si>
  <si>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</si>
  <si>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</si>
  <si>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</si>
  <si>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</si>
  <si>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</si>
  <si>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</si>
  <si>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</si>
  <si>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</si>
  <si>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</si>
  <si>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</si>
  <si>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</si>
  <si>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</si>
  <si>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</si>
  <si>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</si>
  <si>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</si>
  <si>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</si>
  <si>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</si>
  <si>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</si>
  <si>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</si>
  <si>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</si>
  <si>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</si>
  <si>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</si>
  <si>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</si>
  <si>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</si>
  <si>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</si>
  <si>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</si>
  <si>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</si>
  <si>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</si>
  <si>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</si>
  <si>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</si>
  <si>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</si>
  <si>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</si>
  <si>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</si>
  <si>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</si>
  <si>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</si>
  <si>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</si>
  <si>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</si>
  <si>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</si>
  <si>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</si>
  <si>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</si>
  <si>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</si>
  <si>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</si>
  <si>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</si>
  <si>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</si>
  <si>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</si>
  <si>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</si>
  <si>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</si>
  <si>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</si>
  <si>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</si>
  <si>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</si>
  <si>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</si>
  <si>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</si>
  <si>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</si>
  <si>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</si>
  <si>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</si>
  <si>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</si>
  <si>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</si>
  <si>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</si>
  <si>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</si>
  <si>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</si>
  <si>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</si>
  <si>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</si>
  <si>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</si>
  <si>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</si>
  <si>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</si>
  <si>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</si>
  <si>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</si>
  <si>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</si>
  <si>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</si>
  <si>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</si>
  <si>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</si>
  <si>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</si>
  <si>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</si>
  <si>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</si>
  <si>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</si>
  <si>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</si>
  <si>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</si>
  <si>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</si>
  <si>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</si>
  <si>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</si>
  <si>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</si>
  <si>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</si>
  <si>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</si>
  <si>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</si>
  <si>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</si>
  <si>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</si>
  <si>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</si>
  <si>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</si>
  <si>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</si>
  <si>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</si>
  <si>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</si>
  <si>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</si>
  <si>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</si>
  <si>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</si>
  <si>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</si>
  <si>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</si>
  <si>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</si>
  <si>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</si>
  <si>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</si>
  <si>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</si>
  <si>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</si>
  <si>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</si>
  <si>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</si>
  <si>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</si>
  <si>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</si>
  <si>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</si>
  <si>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</si>
  <si>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</si>
  <si>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</si>
  <si>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</si>
  <si>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</si>
  <si>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</si>
  <si>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</si>
  <si>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</si>
  <si>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</si>
  <si>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</si>
  <si>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</si>
  <si>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</si>
  <si>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</si>
  <si>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</si>
  <si>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</si>
  <si>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</si>
  <si>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</si>
  <si>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</si>
  <si>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</si>
  <si>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</si>
  <si>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</si>
  <si>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</si>
  <si>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</si>
  <si>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</si>
  <si>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</si>
  <si>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</si>
  <si>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</si>
  <si>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</si>
  <si>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</si>
  <si>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</si>
  <si>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</si>
  <si>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</si>
  <si>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</si>
  <si>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</si>
  <si>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</si>
  <si>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</si>
  <si>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</si>
  <si>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</si>
  <si>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</si>
  <si>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</si>
  <si>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</si>
  <si>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</si>
  <si>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</si>
  <si>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</si>
  <si>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</si>
  <si>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</si>
  <si>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</si>
  <si>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</si>
  <si>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</si>
  <si>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</si>
  <si>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</si>
  <si>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</si>
  <si>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</si>
  <si>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</si>
  <si>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</si>
  <si>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</si>
  <si>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</si>
  <si>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</si>
  <si>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</si>
  <si>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</si>
  <si>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</si>
  <si>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</si>
  <si>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</si>
  <si>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</si>
  <si>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</si>
  <si>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</si>
  <si>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</si>
  <si>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</si>
  <si>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</si>
  <si>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</si>
  <si>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</si>
  <si>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</si>
  <si>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</si>
  <si>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</si>
  <si>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</si>
  <si>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</si>
  <si>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</si>
  <si>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</si>
  <si>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</si>
  <si>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</si>
  <si>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</si>
  <si>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</si>
  <si>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</si>
  <si>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</si>
  <si>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</si>
  <si>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</si>
  <si>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</si>
  <si>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</si>
  <si>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</si>
  <si>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</si>
  <si>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</si>
  <si>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</si>
  <si>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</si>
  <si>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</si>
  <si>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</si>
  <si>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</si>
  <si>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</si>
  <si>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</si>
  <si>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</si>
  <si>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</si>
  <si>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</si>
  <si>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</si>
  <si>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</si>
  <si>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</si>
  <si>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</si>
  <si>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</si>
  <si>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</si>
  <si>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</si>
  <si>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</si>
  <si>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</si>
  <si>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</si>
  <si>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</si>
  <si>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</si>
  <si>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</si>
  <si>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</si>
  <si>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</si>
  <si>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</si>
  <si>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</si>
  <si>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</si>
  <si>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</si>
  <si>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</si>
  <si>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</si>
  <si>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</si>
  <si>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</si>
  <si>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</si>
  <si>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</si>
  <si>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</si>
  <si>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</si>
  <si>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</si>
  <si>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</si>
  <si>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</si>
  <si>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</si>
  <si>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</si>
  <si>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</si>
  <si>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</si>
  <si>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</si>
  <si>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</si>
  <si>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</si>
  <si>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</si>
  <si>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</si>
  <si>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</si>
  <si>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</si>
  <si>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</si>
  <si>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</si>
  <si>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</si>
  <si>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</si>
  <si>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</si>
  <si>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</si>
  <si>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</si>
  <si>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</si>
  <si>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</si>
  <si>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</si>
  <si>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</si>
  <si>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</si>
  <si>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</si>
  <si>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</si>
  <si>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</si>
  <si>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</si>
  <si>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</si>
  <si>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</si>
  <si>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</si>
  <si>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</si>
  <si>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</si>
  <si>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</si>
  <si>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</si>
  <si>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</si>
  <si>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</si>
  <si>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</si>
  <si>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</si>
  <si>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</si>
  <si>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</si>
  <si>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</si>
  <si>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</si>
  <si>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</si>
  <si>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</si>
  <si>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</si>
  <si>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</si>
  <si>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</si>
  <si>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</si>
  <si>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</si>
  <si>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</si>
  <si>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</si>
  <si>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</si>
  <si>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</si>
  <si>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</si>
  <si>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</si>
  <si>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</si>
  <si>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</si>
  <si>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</si>
  <si>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</si>
  <si>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</si>
  <si>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</si>
  <si>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</si>
  <si>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</si>
  <si>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</si>
  <si>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</si>
  <si>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</si>
  <si>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</si>
  <si>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</si>
  <si>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</si>
  <si>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</si>
  <si>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</si>
  <si>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</si>
  <si>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</si>
  <si>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</si>
  <si>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</si>
  <si>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</si>
  <si>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</si>
  <si>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</si>
  <si>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</si>
  <si>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</si>
  <si>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</si>
  <si>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</si>
  <si>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</si>
  <si>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</si>
  <si>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</si>
  <si>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</si>
  <si>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</si>
  <si>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</si>
  <si>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</si>
  <si>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</si>
  <si>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</si>
  <si>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</si>
  <si>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</si>
  <si>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</si>
  <si>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</si>
  <si>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</si>
  <si>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</si>
  <si>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</si>
  <si>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</si>
  <si>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</si>
  <si>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</si>
  <si>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</si>
  <si>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</si>
  <si>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</si>
  <si>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</si>
  <si>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</si>
  <si>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</si>
  <si>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</si>
  <si>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</si>
  <si>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</si>
  <si>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</si>
  <si>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</si>
  <si>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</si>
  <si>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</si>
  <si>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</si>
  <si>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</si>
  <si>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</si>
  <si>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</si>
  <si>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</si>
  <si>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</si>
  <si>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</si>
  <si>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</si>
  <si>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</si>
  <si>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</si>
  <si>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</si>
  <si>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</si>
  <si>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</si>
  <si>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</si>
  <si>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</si>
  <si>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</si>
  <si>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</si>
  <si>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</si>
  <si>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</si>
  <si>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</si>
  <si>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</si>
  <si>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</si>
  <si>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</si>
  <si>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</si>
  <si>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</si>
  <si>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</si>
  <si>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</si>
  <si>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</si>
  <si>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</si>
  <si>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</si>
  <si>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</si>
  <si>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</si>
  <si>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</si>
  <si>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</si>
  <si>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</si>
  <si>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</si>
  <si>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</si>
  <si>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</si>
  <si>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</si>
  <si>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</si>
  <si>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</si>
  <si>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</si>
  <si>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</si>
  <si>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</si>
  <si>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</si>
  <si>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</si>
  <si>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</si>
  <si>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</si>
  <si>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</si>
  <si>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</si>
  <si>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</si>
  <si>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</si>
  <si>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</si>
  <si>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</si>
  <si>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</si>
  <si>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</si>
  <si>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</si>
  <si>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</si>
  <si>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</si>
  <si>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</si>
  <si>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</si>
  <si>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</si>
  <si>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</si>
  <si>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</si>
  <si>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</si>
  <si>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</si>
  <si>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</si>
  <si>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</si>
  <si>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</si>
  <si>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</si>
  <si>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</si>
  <si>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</si>
  <si>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</si>
  <si>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</si>
  <si>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</si>
  <si>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</si>
  <si>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</si>
  <si>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</si>
  <si>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</si>
  <si>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</si>
  <si>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</si>
  <si>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</si>
  <si>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</si>
  <si>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</si>
  <si>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</si>
  <si>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</si>
  <si>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</si>
  <si>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</si>
  <si>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</si>
  <si>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</si>
  <si>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</si>
  <si>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</si>
  <si>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</si>
  <si>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</si>
  <si>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</si>
  <si>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</si>
  <si>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</si>
  <si>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</si>
  <si>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</si>
  <si>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</si>
  <si>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</si>
  <si>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</si>
  <si>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</si>
  <si>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</si>
  <si>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</si>
  <si>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</si>
  <si>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</si>
  <si>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</si>
  <si>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</si>
  <si>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</si>
  <si>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</si>
  <si>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</si>
  <si>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</si>
  <si>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</si>
  <si>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</si>
  <si>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</si>
  <si>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</si>
  <si>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</si>
  <si>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</si>
  <si>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</si>
  <si>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</si>
  <si>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</si>
  <si>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</si>
  <si>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</si>
  <si>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</si>
  <si>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</si>
  <si>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</si>
  <si>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</si>
  <si>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</si>
  <si>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</si>
  <si>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</si>
  <si>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</si>
  <si>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</si>
  <si>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</si>
  <si>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</si>
  <si>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</si>
  <si>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</si>
  <si>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</si>
  <si>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</si>
  <si>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</si>
  <si>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</si>
  <si>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</si>
  <si>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</si>
  <si>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</si>
  <si>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</si>
  <si>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</si>
  <si>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</si>
  <si>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</si>
  <si>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</si>
  <si>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</si>
  <si>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</si>
  <si>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</si>
  <si>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</si>
  <si>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</si>
  <si>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</si>
  <si>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</si>
  <si>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</si>
  <si>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</si>
  <si>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</si>
  <si>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</si>
  <si>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</si>
  <si>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</si>
  <si>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</si>
  <si>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</si>
  <si>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</si>
  <si>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</si>
  <si>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</si>
  <si>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</si>
  <si>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</si>
  <si>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</si>
  <si>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</si>
  <si>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</si>
  <si>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</si>
  <si>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</si>
  <si>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</si>
  <si>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</si>
  <si>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</si>
  <si>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</si>
  <si>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</si>
  <si>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</si>
  <si>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</si>
  <si>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</si>
  <si>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</si>
  <si>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</si>
  <si>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</si>
  <si>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</si>
  <si>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</si>
  <si>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</si>
  <si>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</si>
  <si>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</si>
  <si>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</si>
  <si>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</si>
  <si>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</si>
  <si>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</si>
  <si>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</si>
  <si>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</si>
  <si>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</si>
  <si>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</si>
  <si>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</si>
  <si>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</si>
  <si>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</si>
  <si>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</si>
  <si>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</si>
  <si>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</si>
  <si>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</si>
  <si>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</si>
  <si>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</si>
  <si>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</si>
  <si>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</si>
  <si>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</si>
  <si>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</si>
  <si>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</si>
  <si>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</si>
  <si>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</si>
  <si>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</si>
  <si>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</si>
  <si>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</si>
  <si>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</si>
  <si>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</si>
  <si>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</si>
  <si>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</si>
  <si>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</si>
  <si>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</si>
  <si>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</si>
  <si>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</si>
  <si>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</si>
  <si>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</si>
  <si>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</si>
  <si>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</si>
  <si>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</si>
  <si>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</si>
  <si>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</si>
  <si>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</si>
  <si>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</si>
  <si>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</si>
  <si>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</si>
  <si>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</si>
  <si>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</si>
  <si>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</si>
  <si>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</si>
  <si>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</si>
  <si>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</si>
  <si>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</si>
  <si>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</si>
  <si>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</si>
  <si>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</si>
  <si>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</si>
  <si>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</si>
  <si>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</si>
  <si>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</si>
  <si>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</si>
  <si>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</si>
  <si>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</si>
  <si>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</si>
  <si>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</si>
  <si>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</si>
  <si>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</si>
  <si>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</si>
  <si>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</si>
  <si>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</si>
  <si>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</si>
  <si>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</si>
  <si>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</si>
  <si>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</si>
  <si>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</si>
  <si>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</si>
  <si>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</si>
  <si>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</si>
  <si>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</si>
  <si>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</si>
  <si>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</si>
  <si>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</si>
  <si>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</si>
  <si>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</si>
  <si>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</si>
  <si>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</si>
  <si>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</si>
  <si>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</si>
  <si>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</si>
  <si>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</si>
  <si>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</si>
  <si>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</si>
  <si>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</si>
  <si>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</si>
  <si>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</si>
  <si>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</si>
  <si>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</si>
  <si>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</si>
  <si>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</si>
  <si>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</si>
  <si>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</si>
  <si>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</si>
  <si>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</si>
  <si>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</si>
  <si>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</si>
  <si>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</si>
  <si>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</si>
  <si>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</si>
  <si>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</si>
  <si>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</si>
  <si>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</si>
  <si>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</si>
  <si>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</si>
  <si>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</si>
  <si>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</si>
  <si>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</si>
  <si>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</si>
  <si>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</si>
  <si>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</si>
  <si>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</si>
  <si>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</si>
  <si>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</si>
  <si>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</si>
  <si>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</si>
  <si>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</si>
  <si>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</si>
  <si>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</si>
  <si>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</si>
  <si>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</si>
  <si>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</si>
  <si>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</si>
  <si>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</si>
  <si>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</si>
  <si>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</si>
  <si>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</si>
  <si>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</si>
  <si>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</si>
  <si>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</si>
  <si>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</si>
  <si>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</si>
  <si>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</si>
  <si>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</si>
  <si>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</si>
  <si>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</si>
  <si>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</si>
  <si>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</si>
  <si>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</si>
  <si>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</si>
  <si>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</si>
  <si>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</si>
  <si>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</si>
  <si>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</si>
  <si>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</si>
  <si>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</si>
  <si>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</si>
  <si>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</si>
  <si>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</si>
  <si>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</si>
  <si>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</si>
  <si>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</si>
  <si>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</si>
  <si>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</si>
  <si>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</si>
  <si>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</si>
  <si>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</si>
  <si>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</si>
  <si>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</si>
  <si>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</si>
  <si>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</si>
  <si>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</si>
  <si>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</si>
  <si>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</si>
  <si>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</si>
  <si>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</si>
  <si>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</si>
  <si>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</si>
  <si>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</si>
  <si>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</si>
  <si>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</si>
  <si>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</si>
  <si>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</si>
  <si>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</si>
  <si>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</si>
  <si>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</si>
  <si>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</si>
  <si>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</si>
  <si>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</si>
  <si>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</si>
  <si>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</si>
  <si>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</si>
  <si>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</si>
  <si>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</si>
  <si>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</si>
  <si>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</si>
  <si>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</si>
  <si>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</si>
  <si>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</si>
  <si>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</si>
  <si>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</si>
  <si>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</si>
  <si>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</si>
  <si>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</si>
  <si>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</si>
  <si>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</si>
  <si>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</si>
  <si>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</si>
  <si>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</si>
  <si>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</si>
  <si>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</si>
  <si>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</si>
  <si>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</si>
  <si>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</si>
  <si>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</si>
  <si>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</si>
  <si>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</si>
  <si>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</si>
  <si>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</si>
  <si>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</si>
  <si>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6. Breakdown by Interest Rate</t>
  </si>
  <si>
    <t>Fixed rate</t>
  </si>
  <si>
    <t>Floating rate</t>
  </si>
  <si>
    <t>7. Breakdown by Repayment Type</t>
  </si>
  <si>
    <t>Bullet / interest only</t>
  </si>
  <si>
    <t>Amortising</t>
  </si>
  <si>
    <t>% NPLs</t>
  </si>
  <si>
    <t>Defaulted Loans pursuant Art 178 CRR</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</si>
  <si>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</si>
  <si>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</si>
  <si>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</si>
  <si>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</si>
  <si>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</si>
  <si>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</si>
  <si>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</si>
  <si>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</si>
  <si>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</si>
  <si>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</si>
  <si>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</si>
  <si>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</si>
  <si>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</si>
  <si>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</si>
  <si>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</si>
  <si>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</si>
  <si>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</si>
  <si>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</si>
  <si>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</si>
  <si>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</si>
  <si>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</si>
  <si>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</si>
  <si>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</si>
  <si>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</si>
  <si>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</si>
  <si>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</si>
  <si>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</si>
  <si>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</si>
  <si>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</si>
  <si>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</si>
  <si>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</si>
  <si>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</si>
  <si>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</si>
  <si>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</si>
  <si>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</si>
  <si>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</si>
  <si>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</si>
  <si>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</si>
  <si>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</si>
  <si>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</si>
  <si>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</si>
  <si>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</si>
  <si>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</si>
  <si>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</si>
  <si>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</si>
  <si>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</si>
  <si>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</si>
  <si>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</si>
  <si>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</si>
  <si>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</si>
  <si>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</si>
  <si>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</si>
  <si>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</si>
  <si>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</si>
  <si>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</si>
  <si>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</si>
  <si>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</si>
  <si>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</si>
  <si>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</si>
  <si>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</si>
  <si>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</si>
  <si>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</si>
  <si>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</si>
  <si>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</si>
  <si>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</si>
  <si>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</si>
  <si>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</si>
  <si>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</si>
  <si>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</si>
  <si>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</si>
  <si>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</si>
  <si>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</si>
  <si>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</si>
  <si>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</si>
  <si>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</si>
  <si>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</si>
  <si>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</si>
  <si>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</si>
  <si>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</si>
  <si>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</si>
  <si>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</si>
  <si>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</si>
  <si>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</si>
  <si>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</si>
  <si>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</si>
  <si>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</si>
  <si>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</si>
  <si>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</si>
  <si>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</si>
  <si>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</si>
  <si>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</si>
  <si>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</si>
  <si>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</si>
  <si>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</si>
  <si>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</si>
  <si>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</si>
  <si>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</si>
  <si>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</si>
  <si>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</si>
  <si>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</si>
  <si>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</si>
  <si>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</si>
  <si>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</si>
  <si>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</si>
  <si>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</si>
  <si>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</si>
  <si>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</si>
  <si>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</si>
  <si>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</si>
  <si>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</si>
  <si>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</si>
  <si>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</si>
  <si>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</si>
  <si>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</si>
  <si>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</si>
  <si>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</si>
  <si>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</si>
  <si>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</si>
  <si>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</si>
  <si>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</si>
  <si>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</si>
  <si>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</si>
  <si>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</si>
  <si>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</si>
  <si>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</si>
  <si>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</si>
  <si>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</si>
  <si>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</si>
  <si>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</si>
  <si>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</si>
  <si>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</si>
  <si>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</si>
  <si>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</si>
  <si>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</si>
  <si>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</si>
  <si>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</si>
  <si>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</si>
  <si>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</si>
  <si>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</si>
  <si>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</si>
  <si>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</si>
  <si>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</si>
  <si>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</si>
  <si>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</si>
  <si>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</si>
  <si>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</si>
  <si>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</si>
  <si>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</si>
  <si>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</si>
  <si>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</si>
  <si>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</si>
  <si>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</si>
  <si>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</si>
  <si>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</si>
  <si>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</si>
  <si>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</si>
  <si>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</si>
  <si>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</si>
  <si>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</si>
  <si>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</si>
  <si>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</si>
  <si>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</si>
  <si>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</si>
  <si>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</si>
  <si>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</si>
  <si>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</si>
  <si>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</si>
  <si>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</si>
  <si>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</si>
  <si>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</si>
  <si>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</si>
  <si>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</si>
  <si>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</si>
  <si>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</si>
  <si>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</si>
  <si>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</si>
  <si>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</si>
  <si>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</si>
  <si>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</si>
  <si>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</si>
  <si>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</si>
  <si>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</si>
  <si>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</si>
  <si>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</si>
  <si>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</si>
  <si>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</si>
  <si>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</si>
  <si>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</si>
  <si>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</si>
  <si>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</si>
  <si>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</si>
  <si>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</si>
  <si>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</si>
  <si>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</si>
  <si>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</si>
  <si>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</si>
  <si>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</si>
  <si>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</si>
  <si>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</si>
  <si>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</si>
  <si>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</si>
  <si>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</si>
  <si>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</si>
  <si>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</si>
  <si>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</si>
  <si>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</si>
  <si>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</si>
  <si>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</si>
  <si>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</si>
  <si>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</si>
  <si>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</si>
  <si>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</si>
  <si>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</si>
  <si>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</si>
  <si>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</si>
  <si>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</si>
  <si>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</si>
  <si>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</si>
  <si>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</si>
  <si>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</si>
  <si>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</si>
  <si>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</si>
  <si>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</si>
  <si>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</si>
  <si>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</si>
  <si>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</si>
  <si>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</si>
  <si>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</si>
  <si>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</si>
  <si>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</si>
  <si>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</si>
  <si>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</si>
  <si>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</si>
  <si>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</si>
  <si>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</si>
  <si>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</si>
  <si>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</si>
  <si>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</si>
  <si>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</si>
  <si>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</si>
  <si>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</si>
  <si>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</si>
  <si>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</si>
  <si>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</si>
  <si>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</si>
  <si>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</si>
  <si>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</si>
  <si>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</si>
  <si>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</si>
  <si>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</si>
  <si>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</si>
  <si>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</si>
  <si>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</si>
  <si>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</si>
  <si>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</si>
  <si>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</si>
  <si>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</si>
  <si>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</si>
  <si>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</si>
  <si>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</si>
  <si>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</si>
  <si>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</si>
  <si>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</si>
  <si>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</si>
  <si>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</si>
  <si>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</si>
  <si>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</si>
  <si>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</si>
  <si>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</si>
  <si>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</si>
  <si>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</si>
  <si>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</si>
  <si>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</si>
  <si>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</si>
  <si>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</si>
  <si>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</si>
  <si>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</si>
  <si>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</si>
  <si>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</si>
  <si>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</si>
  <si>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</si>
  <si>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</si>
  <si>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</si>
  <si>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</si>
  <si>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</si>
  <si>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</si>
  <si>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</si>
  <si>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</si>
  <si>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</si>
  <si>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</si>
  <si>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</si>
  <si>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</si>
  <si>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</si>
  <si>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</si>
  <si>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</si>
  <si>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</si>
  <si>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</si>
  <si>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</si>
  <si>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</si>
  <si>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</si>
  <si>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</si>
  <si>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</si>
  <si>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</si>
  <si>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</si>
  <si>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</si>
  <si>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</si>
  <si>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</si>
  <si>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</si>
  <si>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</si>
  <si>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</si>
  <si>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</si>
  <si>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</si>
  <si>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</si>
  <si>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</si>
  <si>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</si>
  <si>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</si>
  <si>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</si>
  <si>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</si>
  <si>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</si>
  <si>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</si>
  <si>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</si>
  <si>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</si>
  <si>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</si>
  <si>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</si>
  <si>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</si>
  <si>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</si>
  <si>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</si>
  <si>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</si>
  <si>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</si>
  <si>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</si>
  <si>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</si>
  <si>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</si>
  <si>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</si>
  <si>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</si>
  <si>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</si>
  <si>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</si>
  <si>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</si>
  <si>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</si>
  <si>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</si>
  <si>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</si>
  <si>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</si>
  <si>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</si>
  <si>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</si>
  <si>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</si>
  <si>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</si>
  <si>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</si>
  <si>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</si>
  <si>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</si>
  <si>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</si>
  <si>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</si>
  <si>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</si>
  <si>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</si>
  <si>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</si>
  <si>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</si>
  <si>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</si>
  <si>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</si>
  <si>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</si>
  <si>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</si>
  <si>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</si>
  <si>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</si>
  <si>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</si>
  <si>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</si>
  <si>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</si>
  <si>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</si>
  <si>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</si>
  <si>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</si>
  <si>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</si>
  <si>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</si>
  <si>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</si>
  <si>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</si>
  <si>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</si>
  <si>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</si>
  <si>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</si>
  <si>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</si>
  <si>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</si>
  <si>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</si>
  <si>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</si>
  <si>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</si>
  <si>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</si>
  <si>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</si>
  <si>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</si>
  <si>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</si>
  <si>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</si>
  <si>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</si>
  <si>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</si>
  <si>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</si>
  <si>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</si>
  <si>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</si>
  <si>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</si>
  <si>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</si>
  <si>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</si>
  <si>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</si>
  <si>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</si>
  <si>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</si>
  <si>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</si>
  <si>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</si>
  <si>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</si>
  <si>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</si>
  <si>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</si>
  <si>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</si>
  <si>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</si>
  <si>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</si>
  <si>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</si>
  <si>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</si>
  <si>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</si>
  <si>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</si>
  <si>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</si>
  <si>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</si>
  <si>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</si>
  <si>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</si>
  <si>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</si>
  <si>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</si>
  <si>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</si>
  <si>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</si>
  <si>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</si>
  <si>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</si>
  <si>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</si>
  <si>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</si>
  <si>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</si>
  <si>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</si>
  <si>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</si>
  <si>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</si>
  <si>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</si>
  <si>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</si>
  <si>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</si>
  <si>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</si>
  <si>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</si>
  <si>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</si>
  <si>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</si>
  <si>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of which up to 1mn euros</t>
  </si>
  <si>
    <t>    of which more than 1mn euros up to 10mn euros</t>
  </si>
  <si>
    <t>    of which more than 10mn euros up to 20mn euros</t>
  </si>
  <si>
    <t>    of which more than 20mn euros up to 50mn euros</t>
  </si>
  <si>
    <t>    of which more than 50mn euros</t>
  </si>
  <si>
    <t>Fixed Rate (rate constant &gt; 1 year); Floating Rate (rate constant ≤ 1 year)</t>
  </si>
  <si>
    <t>article 23 of the Royal Decree-Law 24/2021, of 2 November on the transposition of European Union directives in the area of covered bonds</t>
  </si>
  <si>
    <t>Annual</t>
  </si>
  <si>
    <t>Loans in arrears more than 90 days, considering the full outstanding amount of the loan, not only the amount in arrears.</t>
  </si>
  <si>
    <t xml:space="preserve">Several </t>
  </si>
  <si>
    <t>Residential mortgage loan refers to credit secured by a residential property and held by a natural person. The rest are considered as commercial loans.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</si>
  <si>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</si>
  <si>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</si>
  <si>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Remaining contractual loan maturity, without considering the amortisation schedule of each installment</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</si>
  <si>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</si>
  <si>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</si>
  <si>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</si>
  <si>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</si>
  <si>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</si>
  <si>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</si>
  <si>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</si>
  <si>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</si>
  <si>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</si>
  <si>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</si>
  <si>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</si>
  <si>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</si>
  <si>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</si>
  <si>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</si>
  <si>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</si>
  <si>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</si>
  <si>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</si>
  <si>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</si>
  <si>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</si>
  <si>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data</t>
  </si>
  <si>
    <t>WA life should be interpreted as the residual life of the loan considering the principal paydowns schedule</t>
  </si>
  <si>
    <t>The bond`s remaining original contractual life for both hard and soft bullet structures. The soft bullet mechanism may be applied to loans incorporated after the entry into force of Royal Decree-Law 24/2021, under certain circumstances related to liquidity problems in the cover pool or the issuer.</t>
  </si>
  <si>
    <t>Maturiry extension can be triggered in the event of severe liquidity problems, insolvency or resolution situations, no viability of the credit institution according to the Recovery and Resolution Directive, or serious market disturbances, as defined in article 15.2 of the Royal Decree-Law 24/2021, of 2 November on the transposition of European Union directives in the area of covered bonds</t>
  </si>
  <si>
    <t>It should be calculated by dividing the outstanding capital by the reference value from the last appraisal, although the last appraisal value must not exceed the original appraisal value.</t>
  </si>
  <si>
    <t>SPAIN</t>
  </si>
  <si>
    <t>CAJAMAR, CAJA RURAL S.C.C.</t>
  </si>
  <si>
    <t>Reporting Date: 31/03/2026</t>
  </si>
  <si>
    <t>Cut-off Date: 31/03/2026</t>
  </si>
  <si>
    <t>CAJAMAR CAJA RURAL, S.C.C.</t>
  </si>
  <si>
    <t>https://www.cajamar.es/en/comun/informacion-corporativa/informacion-para-inversores/</t>
  </si>
  <si>
    <t>Y</t>
  </si>
  <si>
    <t>https://www.coveredbondlabel.com/issuer/146-grupo-cooperativo-cajamar</t>
  </si>
  <si>
    <t>InterMoney Agency Services, S.A. (IMAS)</t>
  </si>
  <si>
    <t>9598000TE9P2NQC7CV84</t>
  </si>
  <si>
    <t xml:space="preserve">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</si>
</sst>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10C0A]#,##0.00;\-#,##0.00"/>
  </numFmts>
  <fonts count="5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FFFFFF"/>
        <bgColor rgb="FFFFFFFF"/>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1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9" xfId="0" applyFont="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28" fillId="0" borderId="0" xfId="0" applyFont="1"/>
    <xf numFmtId="0" fontId="33" fillId="5" borderId="10" xfId="0" quotePrefix="1" applyFont="1" applyFill="1" applyBorder="1" applyAlignment="1">
      <alignment horizontal="left" vertical="center"/>
    </xf>
    <xf numFmtId="0" fontId="33" fillId="5" borderId="12" xfId="0" quotePrefix="1" applyFont="1" applyFill="1" applyBorder="1" applyAlignment="1">
      <alignment horizontal="center" vertical="center" wrapText="1"/>
    </xf>
    <xf numFmtId="0" fontId="33" fillId="5" borderId="11" xfId="0" quotePrefix="1" applyFont="1" applyFill="1" applyBorder="1" applyAlignment="1">
      <alignment horizontal="center" vertical="center" wrapText="1"/>
    </xf>
    <xf numFmtId="0" fontId="34" fillId="6" borderId="10"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1" fillId="0" borderId="13" xfId="0" applyFont="1" applyBorder="1" applyAlignment="1">
      <alignment horizontal="center" vertical="center" wrapText="1"/>
    </xf>
    <xf numFmtId="0" fontId="35" fillId="2" borderId="10" xfId="0" applyFont="1" applyFill="1" applyBorder="1" applyAlignment="1">
      <alignment horizontal="center" vertical="center" wrapText="1"/>
    </xf>
    <xf numFmtId="0" fontId="3" fillId="0" borderId="13" xfId="0" applyFont="1" applyBorder="1" applyAlignment="1">
      <alignment vertical="center" wrapText="1"/>
    </xf>
    <xf numFmtId="0" fontId="31" fillId="0" borderId="13" xfId="0" applyFont="1" applyBorder="1" applyAlignment="1">
      <alignment horizontal="center" vertical="center"/>
    </xf>
    <xf numFmtId="0" fontId="36" fillId="0" borderId="13" xfId="0" applyFont="1" applyBorder="1" applyAlignment="1">
      <alignment vertical="center" wrapText="1"/>
    </xf>
    <xf numFmtId="0" fontId="37" fillId="5" borderId="11"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4"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6"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7" xfId="2" quotePrefix="1" applyFont="1" applyFill="1" applyBorder="1" applyAlignment="1">
      <alignment horizontal="center" vertical="center" wrapText="1"/>
    </xf>
    <xf numFmtId="0" fontId="21" fillId="0" borderId="17" xfId="2"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5" xfId="0" applyFont="1" applyBorder="1" applyAlignment="1" applyProtection="1">
      <alignment horizontal="center" vertical="center" wrapText="1"/>
      <protection locked="0"/>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0" fontId="48" fillId="8" borderId="0" xfId="0"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0" fontId="34" fillId="0" borderId="0" xfId="0" quotePrefix="1" applyFont="1" applyAlignment="1">
      <alignment horizontal="center" vertical="center" wrapText="1"/>
    </xf>
    <xf numFmtId="3" fontId="36" fillId="7" borderId="0" xfId="0" quotePrefix="1" applyNumberFormat="1" applyFont="1" applyFill="1" applyAlignment="1">
      <alignment horizontal="center" vertical="center" wrapText="1"/>
    </xf>
    <xf numFmtId="164" fontId="36" fillId="0" borderId="0" xfId="0" applyNumberFormat="1"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0" fillId="0" borderId="0" xfId="0" applyNumberFormat="1" applyFont="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36"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0" fontId="50" fillId="0" borderId="0" xfId="0"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167" fontId="14" fillId="10" borderId="19" xfId="0" applyNumberFormat="1" applyFont="1" applyFill="1" applyBorder="1" applyAlignment="1">
      <alignment horizontal="center" vertical="center" wrapText="1" readingOrder="1"/>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0"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34" fillId="6" borderId="11" xfId="0" quotePrefix="1" applyFont="1" applyFill="1" applyBorder="1" applyAlignment="1">
      <alignment horizontal="left" vertical="center"/>
    </xf>
    <xf numFmtId="0" fontId="49" fillId="0" borderId="0" xfId="0" applyFont="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3" sqref="A13"/>
    </sheetView>
  </sheetViews>
  <sheetFormatPr baseColWidth="10"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34"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opLeftCell="A5" zoomScale="75" zoomScaleNormal="75" workbookViewId="0">
      <selection activeCell="F11" sqref="F11"/>
    </sheetView>
  </sheetViews>
  <sheetFormatPr baseColWidth="10" defaultColWidth="8.81640625" defaultRowHeight="14.5" x14ac:dyDescent="0.35"/>
  <cols>
    <col min="1" max="1" width="8.81640625" style="2"/>
    <col min="2" max="10" width="12.36328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09" t="s">
        <v>162</v>
      </c>
      <c r="E6" s="209"/>
      <c r="F6" s="209"/>
      <c r="G6" s="209"/>
      <c r="H6" s="209"/>
      <c r="I6" s="18"/>
      <c r="J6" s="19"/>
    </row>
    <row r="7" spans="2:10" ht="26" x14ac:dyDescent="0.35">
      <c r="B7" s="17"/>
      <c r="C7" s="18"/>
      <c r="D7" s="18"/>
      <c r="E7" s="18"/>
      <c r="F7" s="186" t="s">
        <v>1309</v>
      </c>
      <c r="G7" s="18"/>
      <c r="H7" s="18"/>
      <c r="I7" s="18"/>
      <c r="J7" s="19"/>
    </row>
    <row r="8" spans="2:10" ht="26" x14ac:dyDescent="0.35">
      <c r="B8" s="17"/>
      <c r="C8" s="18"/>
      <c r="D8" s="18"/>
      <c r="E8" s="18"/>
      <c r="F8" s="186" t="s">
        <v>1310</v>
      </c>
      <c r="G8" s="18"/>
      <c r="H8" s="18"/>
      <c r="I8" s="18"/>
      <c r="J8" s="19"/>
    </row>
    <row r="9" spans="2:10" ht="21" x14ac:dyDescent="0.35">
      <c r="B9" s="17"/>
      <c r="C9" s="18"/>
      <c r="D9" s="18"/>
      <c r="E9" s="18"/>
      <c r="F9" s="187" t="s">
        <v>1311</v>
      </c>
      <c r="G9" s="18"/>
      <c r="H9" s="18"/>
      <c r="I9" s="18"/>
      <c r="J9" s="19"/>
    </row>
    <row r="10" spans="2:10" ht="21" x14ac:dyDescent="0.35">
      <c r="B10" s="17"/>
      <c r="C10" s="18"/>
      <c r="D10" s="18"/>
      <c r="E10" s="18"/>
      <c r="F10" s="187" t="s">
        <v>1312</v>
      </c>
      <c r="G10" s="18"/>
      <c r="H10" s="18"/>
      <c r="I10" s="18"/>
      <c r="J10" s="19"/>
    </row>
    <row r="11" spans="2:10" ht="21" x14ac:dyDescent="0.35">
      <c r="B11" s="17"/>
      <c r="C11" s="18"/>
      <c r="D11" s="18"/>
      <c r="E11" s="18"/>
      <c r="F11" s="24"/>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5" t="s">
        <v>163</v>
      </c>
      <c r="G22" s="18"/>
      <c r="H22" s="18"/>
      <c r="I22" s="18"/>
      <c r="J22" s="19"/>
    </row>
    <row r="23" spans="2:10" x14ac:dyDescent="0.35">
      <c r="B23" s="17"/>
      <c r="C23" s="18"/>
      <c r="D23" s="18"/>
      <c r="E23" s="18"/>
      <c r="F23" s="26"/>
      <c r="G23" s="18"/>
      <c r="H23" s="18"/>
      <c r="I23" s="18"/>
      <c r="J23" s="19"/>
    </row>
    <row r="24" spans="2:10" x14ac:dyDescent="0.35">
      <c r="B24" s="17"/>
      <c r="C24" s="18"/>
      <c r="D24" s="205" t="s">
        <v>164</v>
      </c>
      <c r="E24" s="206" t="s">
        <v>165</v>
      </c>
      <c r="F24" s="206"/>
      <c r="G24" s="206"/>
      <c r="H24" s="206"/>
      <c r="I24" s="18"/>
      <c r="J24" s="19"/>
    </row>
    <row r="25" spans="2:10" x14ac:dyDescent="0.35">
      <c r="B25" s="17"/>
      <c r="C25" s="18"/>
      <c r="D25" s="18"/>
      <c r="H25" s="18"/>
      <c r="I25" s="18"/>
      <c r="J25" s="19"/>
    </row>
    <row r="26" spans="2:10" x14ac:dyDescent="0.35">
      <c r="B26" s="17"/>
      <c r="C26" s="18"/>
      <c r="D26" s="205" t="s">
        <v>166</v>
      </c>
      <c r="E26" s="206"/>
      <c r="F26" s="206"/>
      <c r="G26" s="206"/>
      <c r="H26" s="206"/>
      <c r="I26" s="18"/>
      <c r="J26" s="19"/>
    </row>
    <row r="27" spans="2:10" x14ac:dyDescent="0.35">
      <c r="B27" s="17"/>
      <c r="C27" s="18"/>
      <c r="D27" s="27"/>
      <c r="E27" s="27"/>
      <c r="F27" s="27"/>
      <c r="G27" s="27"/>
      <c r="H27" s="27"/>
      <c r="I27" s="18"/>
      <c r="J27" s="19"/>
    </row>
    <row r="28" spans="2:10" x14ac:dyDescent="0.35">
      <c r="B28" s="17"/>
      <c r="C28" s="18"/>
      <c r="D28" s="205" t="s">
        <v>167</v>
      </c>
      <c r="E28" s="206" t="s">
        <v>165</v>
      </c>
      <c r="F28" s="206"/>
      <c r="G28" s="206"/>
      <c r="H28" s="206"/>
      <c r="I28" s="18"/>
      <c r="J28" s="19"/>
    </row>
    <row r="29" spans="2:10" x14ac:dyDescent="0.35">
      <c r="B29" s="17"/>
      <c r="C29" s="18"/>
      <c r="D29" s="27"/>
      <c r="E29" s="27"/>
      <c r="F29" s="27"/>
      <c r="G29" s="27"/>
      <c r="H29" s="27"/>
      <c r="I29" s="18"/>
      <c r="J29" s="19"/>
    </row>
    <row r="30" spans="2:10" x14ac:dyDescent="0.35">
      <c r="B30" s="17"/>
      <c r="C30" s="18"/>
      <c r="D30" s="205" t="s">
        <v>168</v>
      </c>
      <c r="E30" s="206" t="s">
        <v>165</v>
      </c>
      <c r="F30" s="206"/>
      <c r="G30" s="206"/>
      <c r="H30" s="206"/>
      <c r="I30" s="18"/>
      <c r="J30" s="19"/>
    </row>
    <row r="31" spans="2:10" x14ac:dyDescent="0.35">
      <c r="B31" s="17"/>
      <c r="C31" s="18"/>
      <c r="D31" s="27"/>
      <c r="E31" s="27"/>
      <c r="F31" s="27"/>
      <c r="G31" s="27"/>
      <c r="H31" s="27"/>
      <c r="I31" s="18"/>
      <c r="J31" s="19"/>
    </row>
    <row r="32" spans="2:10" x14ac:dyDescent="0.35">
      <c r="B32" s="17"/>
      <c r="C32" s="18"/>
      <c r="D32" s="205" t="s">
        <v>169</v>
      </c>
      <c r="E32" s="206" t="s">
        <v>165</v>
      </c>
      <c r="F32" s="206"/>
      <c r="G32" s="206"/>
      <c r="H32" s="206"/>
      <c r="I32" s="18"/>
      <c r="J32" s="19"/>
    </row>
    <row r="33" spans="2:10" x14ac:dyDescent="0.35">
      <c r="B33" s="17"/>
      <c r="C33" s="18"/>
      <c r="I33" s="18"/>
      <c r="J33" s="19"/>
    </row>
    <row r="34" spans="2:10" x14ac:dyDescent="0.35">
      <c r="B34" s="17"/>
      <c r="C34" s="18"/>
      <c r="D34" s="205" t="s">
        <v>170</v>
      </c>
      <c r="E34" s="206" t="s">
        <v>165</v>
      </c>
      <c r="F34" s="206"/>
      <c r="G34" s="206"/>
      <c r="H34" s="206"/>
      <c r="I34" s="18"/>
      <c r="J34" s="19"/>
    </row>
    <row r="35" spans="2:10" x14ac:dyDescent="0.35">
      <c r="B35" s="17"/>
      <c r="C35" s="18"/>
      <c r="D35" s="18"/>
      <c r="E35" s="18"/>
      <c r="F35" s="18"/>
      <c r="G35" s="18"/>
      <c r="H35" s="18"/>
      <c r="I35" s="18"/>
      <c r="J35" s="19"/>
    </row>
    <row r="36" spans="2:10" x14ac:dyDescent="0.35">
      <c r="B36" s="17"/>
      <c r="C36" s="18"/>
      <c r="D36" s="207" t="s">
        <v>171</v>
      </c>
      <c r="E36" s="208"/>
      <c r="F36" s="208"/>
      <c r="G36" s="208"/>
      <c r="H36" s="208"/>
      <c r="I36" s="18"/>
      <c r="J36" s="19"/>
    </row>
    <row r="37" spans="2:10" x14ac:dyDescent="0.35">
      <c r="B37" s="17"/>
      <c r="C37" s="18"/>
      <c r="D37" s="18"/>
      <c r="E37" s="18"/>
      <c r="F37" s="26"/>
      <c r="G37" s="18"/>
      <c r="H37" s="18"/>
      <c r="I37" s="18"/>
      <c r="J37" s="19"/>
    </row>
    <row r="38" spans="2:10" x14ac:dyDescent="0.35">
      <c r="B38" s="17"/>
      <c r="C38" s="18"/>
      <c r="D38" s="207" t="s">
        <v>172</v>
      </c>
      <c r="E38" s="208"/>
      <c r="F38" s="208"/>
      <c r="G38" s="208"/>
      <c r="H38" s="208"/>
      <c r="I38" s="18"/>
      <c r="J38" s="19"/>
    </row>
    <row r="39" spans="2:10" x14ac:dyDescent="0.35">
      <c r="B39" s="17"/>
      <c r="C39" s="18"/>
      <c r="I39" s="18"/>
      <c r="J39" s="19"/>
    </row>
    <row r="40" spans="2:10" x14ac:dyDescent="0.35">
      <c r="B40" s="17"/>
      <c r="C40" s="18"/>
      <c r="D40" s="207" t="s">
        <v>173</v>
      </c>
      <c r="E40" s="208" t="s">
        <v>165</v>
      </c>
      <c r="F40" s="208"/>
      <c r="G40" s="208"/>
      <c r="H40" s="208"/>
      <c r="I40" s="18"/>
      <c r="J40" s="19"/>
    </row>
    <row r="41" spans="2:10" x14ac:dyDescent="0.35">
      <c r="B41" s="17"/>
      <c r="I41" s="18"/>
      <c r="J41" s="19"/>
    </row>
    <row r="42" spans="2:10" x14ac:dyDescent="0.35">
      <c r="B42" s="17"/>
      <c r="I42" s="18"/>
      <c r="J42" s="19"/>
    </row>
    <row r="43" spans="2:10" ht="15" thickBot="1" x14ac:dyDescent="0.4">
      <c r="B43" s="28"/>
      <c r="C43" s="29"/>
      <c r="D43" s="29"/>
      <c r="E43" s="29"/>
      <c r="F43" s="29"/>
      <c r="G43" s="29"/>
      <c r="H43" s="29"/>
      <c r="I43" s="29"/>
      <c r="J43" s="30"/>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105" sqref="C105"/>
    </sheetView>
  </sheetViews>
  <sheetFormatPr baseColWidth="10" defaultColWidth="8.81640625" defaultRowHeight="14.5" x14ac:dyDescent="0.35"/>
  <cols>
    <col min="1" max="1" width="8.81640625" style="2"/>
    <col min="2" max="10" width="28" style="2" customWidth="1"/>
    <col min="11" max="16384" width="8.81640625" style="2"/>
  </cols>
  <sheetData>
    <row r="1" spans="1:14" ht="15" thickBot="1" x14ac:dyDescent="0.4">
      <c r="A1" s="31"/>
    </row>
    <row r="2" spans="1:14" x14ac:dyDescent="0.35">
      <c r="B2" s="14"/>
      <c r="C2" s="15"/>
      <c r="D2" s="15"/>
      <c r="E2" s="15"/>
      <c r="F2" s="15"/>
      <c r="G2" s="15"/>
      <c r="H2" s="15"/>
      <c r="I2" s="15"/>
      <c r="J2" s="16"/>
    </row>
    <row r="3" spans="1:14" x14ac:dyDescent="0.35">
      <c r="B3" s="17"/>
      <c r="C3" s="18"/>
      <c r="D3" s="18"/>
      <c r="E3" s="18"/>
      <c r="F3" s="18"/>
      <c r="G3" s="18"/>
      <c r="H3" s="18"/>
      <c r="I3" s="18"/>
      <c r="J3" s="19"/>
    </row>
    <row r="4" spans="1:14" x14ac:dyDescent="0.35">
      <c r="B4" s="17"/>
      <c r="C4" s="18"/>
      <c r="D4" s="18"/>
      <c r="E4" s="18"/>
      <c r="F4" s="18"/>
      <c r="G4" s="18"/>
      <c r="H4" s="18"/>
      <c r="I4" s="18"/>
      <c r="J4" s="19"/>
    </row>
    <row r="5" spans="1:14" ht="31" x14ac:dyDescent="0.35">
      <c r="B5" s="17"/>
      <c r="C5" s="18"/>
      <c r="D5" s="18"/>
      <c r="E5" s="21"/>
      <c r="F5" s="21" t="s">
        <v>174</v>
      </c>
      <c r="G5" s="21"/>
      <c r="I5" s="21"/>
      <c r="J5" s="19"/>
    </row>
    <row r="6" spans="1:14" x14ac:dyDescent="0.35">
      <c r="B6" s="17"/>
      <c r="C6" s="18"/>
      <c r="D6" s="18"/>
      <c r="E6" s="32"/>
      <c r="F6" s="32"/>
      <c r="G6" s="32"/>
      <c r="I6" s="32"/>
      <c r="J6" s="19"/>
    </row>
    <row r="7" spans="1:14" ht="26" x14ac:dyDescent="0.35">
      <c r="B7" s="17"/>
      <c r="C7" s="18"/>
      <c r="D7" s="18"/>
      <c r="E7" s="23"/>
      <c r="F7" s="23" t="s">
        <v>175</v>
      </c>
      <c r="G7" s="23"/>
      <c r="I7" s="23"/>
      <c r="J7" s="19"/>
    </row>
    <row r="8" spans="1:14" ht="26" x14ac:dyDescent="0.35">
      <c r="B8" s="17"/>
      <c r="C8" s="18"/>
      <c r="D8" s="18"/>
      <c r="E8" s="18"/>
      <c r="F8" s="23"/>
      <c r="G8" s="23"/>
      <c r="H8" s="23"/>
      <c r="I8" s="23"/>
      <c r="J8" s="19"/>
    </row>
    <row r="9" spans="1:14" x14ac:dyDescent="0.35">
      <c r="B9" s="17"/>
      <c r="C9" s="2" t="s">
        <v>176</v>
      </c>
      <c r="D9" s="18"/>
      <c r="E9" s="18"/>
      <c r="F9" s="18"/>
      <c r="G9" s="18"/>
      <c r="H9" s="18"/>
      <c r="I9" s="18"/>
      <c r="J9" s="19"/>
      <c r="N9" s="18"/>
    </row>
    <row r="10" spans="1:14" x14ac:dyDescent="0.35">
      <c r="B10" s="17"/>
      <c r="C10" s="2" t="s">
        <v>207</v>
      </c>
      <c r="F10" s="18"/>
      <c r="G10" s="18"/>
      <c r="H10" s="18"/>
      <c r="I10" s="18"/>
      <c r="J10" s="19"/>
      <c r="N10" s="18"/>
    </row>
    <row r="11" spans="1:14" x14ac:dyDescent="0.35">
      <c r="B11" s="17"/>
      <c r="C11" s="2" t="s">
        <v>177</v>
      </c>
      <c r="D11" s="18"/>
      <c r="E11" s="18"/>
      <c r="F11" s="18"/>
      <c r="G11" s="18"/>
      <c r="H11" s="18"/>
      <c r="I11" s="18"/>
      <c r="J11" s="19"/>
    </row>
    <row r="12" spans="1:14" x14ac:dyDescent="0.35">
      <c r="B12" s="17"/>
      <c r="D12" s="2" t="s">
        <v>178</v>
      </c>
      <c r="E12" s="18"/>
      <c r="F12" s="18"/>
      <c r="G12" s="18"/>
      <c r="H12" s="18"/>
      <c r="I12" s="18"/>
      <c r="J12" s="19"/>
    </row>
    <row r="13" spans="1:14" x14ac:dyDescent="0.35">
      <c r="B13" s="17"/>
      <c r="D13" s="2" t="s">
        <v>179</v>
      </c>
      <c r="E13" s="18"/>
      <c r="F13" s="18"/>
      <c r="G13" s="18"/>
      <c r="H13" s="18"/>
      <c r="I13" s="18"/>
      <c r="J13" s="19"/>
    </row>
    <row r="14" spans="1:14" x14ac:dyDescent="0.35">
      <c r="B14" s="17"/>
      <c r="D14" s="2" t="s">
        <v>180</v>
      </c>
      <c r="E14" s="18"/>
      <c r="F14" s="18"/>
      <c r="G14" s="18"/>
      <c r="H14" s="18"/>
      <c r="I14" s="18"/>
      <c r="J14" s="19"/>
    </row>
    <row r="15" spans="1:14" x14ac:dyDescent="0.35">
      <c r="B15" s="17"/>
      <c r="D15" s="2" t="s">
        <v>181</v>
      </c>
      <c r="E15" s="18"/>
      <c r="F15" s="18"/>
      <c r="G15" s="18"/>
      <c r="H15" s="18"/>
      <c r="I15" s="18"/>
      <c r="J15" s="19"/>
    </row>
    <row r="16" spans="1:14" x14ac:dyDescent="0.35">
      <c r="B16" s="33"/>
      <c r="D16" s="2" t="s">
        <v>182</v>
      </c>
      <c r="E16" s="18"/>
      <c r="J16" s="34"/>
    </row>
    <row r="17" spans="2:14" x14ac:dyDescent="0.35">
      <c r="B17" s="33"/>
      <c r="D17" s="2" t="s">
        <v>183</v>
      </c>
      <c r="E17" s="18"/>
      <c r="J17" s="34"/>
    </row>
    <row r="18" spans="2:14" x14ac:dyDescent="0.35">
      <c r="B18" s="17"/>
      <c r="C18" s="2" t="s">
        <v>184</v>
      </c>
      <c r="F18" s="26"/>
      <c r="G18" s="26"/>
      <c r="H18" s="26"/>
      <c r="I18" s="26"/>
      <c r="J18" s="19"/>
    </row>
    <row r="19" spans="2:14" x14ac:dyDescent="0.35">
      <c r="B19" s="17"/>
      <c r="C19" s="2" t="s">
        <v>185</v>
      </c>
      <c r="E19" s="18"/>
      <c r="F19" s="26"/>
      <c r="G19" s="26"/>
      <c r="H19" s="26"/>
      <c r="I19" s="26"/>
      <c r="J19" s="19"/>
    </row>
    <row r="20" spans="2:14" x14ac:dyDescent="0.35">
      <c r="B20" s="17"/>
      <c r="C20" s="2" t="s">
        <v>186</v>
      </c>
      <c r="E20" s="18"/>
      <c r="F20" s="26"/>
      <c r="G20" s="26"/>
      <c r="H20" s="26"/>
      <c r="I20" s="26"/>
      <c r="J20" s="19"/>
    </row>
    <row r="21" spans="2:14" x14ac:dyDescent="0.35">
      <c r="B21" s="17"/>
      <c r="D21" s="2" t="s">
        <v>187</v>
      </c>
      <c r="E21" s="18"/>
      <c r="F21" s="25"/>
      <c r="G21" s="25"/>
      <c r="H21" s="25"/>
      <c r="I21" s="25"/>
      <c r="J21" s="19"/>
      <c r="N21" s="18"/>
    </row>
    <row r="22" spans="2:14" x14ac:dyDescent="0.35">
      <c r="B22" s="17"/>
      <c r="D22" s="2" t="s">
        <v>188</v>
      </c>
      <c r="E22" s="18"/>
      <c r="F22" s="25"/>
      <c r="G22" s="25"/>
      <c r="H22" s="25"/>
      <c r="I22" s="25"/>
      <c r="J22" s="19"/>
    </row>
    <row r="23" spans="2:14" x14ac:dyDescent="0.35">
      <c r="B23" s="17"/>
      <c r="C23" s="2" t="s">
        <v>189</v>
      </c>
      <c r="D23" s="18"/>
      <c r="E23" s="18"/>
      <c r="F23" s="25"/>
      <c r="G23" s="25"/>
      <c r="H23" s="25"/>
      <c r="I23" s="25"/>
      <c r="J23" s="19"/>
    </row>
    <row r="24" spans="2:14" x14ac:dyDescent="0.35">
      <c r="B24" s="17"/>
      <c r="D24" s="2" t="s">
        <v>190</v>
      </c>
      <c r="F24" s="25"/>
      <c r="G24" s="25"/>
      <c r="H24" s="25"/>
      <c r="I24" s="25"/>
      <c r="J24" s="19"/>
    </row>
    <row r="25" spans="2:14" x14ac:dyDescent="0.35">
      <c r="B25" s="17"/>
      <c r="C25" s="2" t="s">
        <v>191</v>
      </c>
      <c r="F25" s="25"/>
      <c r="G25" s="25"/>
      <c r="H25" s="25"/>
      <c r="I25" s="25"/>
      <c r="J25" s="19"/>
    </row>
    <row r="26" spans="2:14" ht="15" customHeight="1" x14ac:dyDescent="0.35">
      <c r="B26" s="17"/>
      <c r="C26" s="210" t="s">
        <v>192</v>
      </c>
      <c r="D26" s="210"/>
      <c r="E26" s="210"/>
      <c r="F26" s="210"/>
      <c r="G26" s="210"/>
      <c r="H26" s="210"/>
      <c r="I26" s="25"/>
      <c r="J26" s="19"/>
    </row>
    <row r="27" spans="2:14" x14ac:dyDescent="0.35">
      <c r="B27" s="17"/>
      <c r="C27" s="210"/>
      <c r="D27" s="210"/>
      <c r="E27" s="210"/>
      <c r="F27" s="210"/>
      <c r="G27" s="210"/>
      <c r="H27" s="210"/>
      <c r="I27" s="25"/>
      <c r="J27" s="19"/>
    </row>
    <row r="28" spans="2:14" x14ac:dyDescent="0.35">
      <c r="B28" s="17"/>
      <c r="C28" s="210" t="s">
        <v>193</v>
      </c>
      <c r="D28" s="210"/>
      <c r="E28" s="210"/>
      <c r="F28" s="210"/>
      <c r="G28" s="210"/>
      <c r="H28" s="210"/>
      <c r="I28" s="25"/>
      <c r="J28" s="19"/>
    </row>
    <row r="29" spans="2:14" x14ac:dyDescent="0.35">
      <c r="B29" s="17"/>
      <c r="C29" s="210"/>
      <c r="D29" s="210"/>
      <c r="E29" s="210"/>
      <c r="F29" s="210"/>
      <c r="G29" s="210"/>
      <c r="H29" s="210"/>
      <c r="I29" s="25"/>
      <c r="J29" s="19"/>
    </row>
    <row r="30" spans="2:14" x14ac:dyDescent="0.35">
      <c r="B30" s="17"/>
      <c r="C30" s="210" t="s">
        <v>194</v>
      </c>
      <c r="D30" s="210"/>
      <c r="E30" s="210"/>
      <c r="F30" s="210"/>
      <c r="G30" s="210"/>
      <c r="H30" s="210"/>
      <c r="I30" s="25"/>
      <c r="J30" s="19"/>
    </row>
    <row r="31" spans="2:14" x14ac:dyDescent="0.35">
      <c r="B31" s="17"/>
      <c r="C31" s="210"/>
      <c r="D31" s="210"/>
      <c r="E31" s="210"/>
      <c r="F31" s="210"/>
      <c r="G31" s="210"/>
      <c r="H31" s="210"/>
      <c r="I31" s="25"/>
      <c r="J31" s="19"/>
    </row>
    <row r="32" spans="2:14" x14ac:dyDescent="0.35">
      <c r="B32" s="17"/>
      <c r="C32" s="36" t="s">
        <v>195</v>
      </c>
      <c r="D32" s="35"/>
      <c r="E32" s="35"/>
      <c r="F32" s="35"/>
      <c r="G32" s="35"/>
      <c r="H32" s="35"/>
      <c r="I32" s="25"/>
      <c r="J32" s="19"/>
    </row>
    <row r="33" spans="2:10" x14ac:dyDescent="0.35">
      <c r="B33" s="17"/>
      <c r="C33" s="2" t="s">
        <v>196</v>
      </c>
      <c r="F33" s="25"/>
      <c r="G33" s="25"/>
      <c r="H33" s="25"/>
      <c r="I33" s="25"/>
      <c r="J33" s="19"/>
    </row>
    <row r="34" spans="2:10" x14ac:dyDescent="0.35">
      <c r="B34" s="17"/>
      <c r="D34" s="2" t="s">
        <v>197</v>
      </c>
      <c r="F34" s="25"/>
      <c r="G34" s="25"/>
      <c r="H34" s="25"/>
      <c r="I34" s="25"/>
      <c r="J34" s="19"/>
    </row>
    <row r="35" spans="2:10" x14ac:dyDescent="0.35">
      <c r="B35" s="17"/>
      <c r="D35" s="2" t="s">
        <v>198</v>
      </c>
      <c r="F35" s="25"/>
      <c r="G35" s="25"/>
      <c r="H35" s="25"/>
      <c r="I35" s="25"/>
      <c r="J35" s="19"/>
    </row>
    <row r="36" spans="2:10" x14ac:dyDescent="0.35">
      <c r="B36" s="17"/>
      <c r="D36" s="2" t="s">
        <v>199</v>
      </c>
      <c r="F36" s="25"/>
      <c r="G36" s="25"/>
      <c r="H36" s="25"/>
      <c r="I36" s="25"/>
      <c r="J36" s="19"/>
    </row>
    <row r="37" spans="2:10" x14ac:dyDescent="0.35">
      <c r="B37" s="17"/>
      <c r="F37" s="25"/>
      <c r="G37" s="25"/>
      <c r="H37" s="25"/>
      <c r="I37" s="25"/>
      <c r="J37" s="19"/>
    </row>
    <row r="38" spans="2:10" x14ac:dyDescent="0.35">
      <c r="B38" s="17"/>
      <c r="F38" s="25"/>
      <c r="G38" s="25"/>
      <c r="H38" s="25"/>
      <c r="I38" s="25"/>
      <c r="J38" s="19"/>
    </row>
    <row r="39" spans="2:10" x14ac:dyDescent="0.35">
      <c r="B39" s="17"/>
      <c r="F39" s="25"/>
      <c r="G39" s="25"/>
      <c r="H39" s="25"/>
      <c r="I39" s="25"/>
      <c r="J39" s="19"/>
    </row>
    <row r="40" spans="2:10" x14ac:dyDescent="0.35">
      <c r="B40" s="17"/>
      <c r="F40" s="25"/>
      <c r="G40" s="25"/>
      <c r="H40" s="25"/>
      <c r="I40" s="25"/>
      <c r="J40" s="19"/>
    </row>
    <row r="41" spans="2:10" ht="15" thickBot="1" x14ac:dyDescent="0.4">
      <c r="B41" s="28"/>
      <c r="C41" s="37"/>
      <c r="D41" s="37"/>
      <c r="E41" s="29"/>
      <c r="F41" s="29"/>
      <c r="G41" s="29"/>
      <c r="H41" s="29"/>
      <c r="I41" s="29"/>
      <c r="J41" s="30"/>
    </row>
    <row r="42" spans="2:10" ht="15" thickBot="1" x14ac:dyDescent="0.4"/>
    <row r="43" spans="2:10" x14ac:dyDescent="0.35">
      <c r="B43" s="14"/>
      <c r="C43" s="15"/>
      <c r="D43" s="15"/>
      <c r="E43" s="15"/>
      <c r="F43" s="15"/>
      <c r="G43" s="15"/>
      <c r="H43" s="15"/>
      <c r="I43" s="15"/>
      <c r="J43" s="16"/>
    </row>
    <row r="44" spans="2:10" x14ac:dyDescent="0.35">
      <c r="B44" s="17"/>
      <c r="C44" s="18"/>
      <c r="D44" s="18"/>
      <c r="E44" s="18"/>
      <c r="F44" s="18"/>
      <c r="G44" s="18"/>
      <c r="H44" s="18"/>
      <c r="I44" s="18"/>
      <c r="J44" s="19"/>
    </row>
    <row r="45" spans="2:10" x14ac:dyDescent="0.35">
      <c r="B45" s="17"/>
      <c r="C45" s="18"/>
      <c r="D45" s="18"/>
      <c r="E45" s="18"/>
      <c r="F45" s="18"/>
      <c r="G45" s="18"/>
      <c r="H45" s="18"/>
      <c r="I45" s="18"/>
      <c r="J45" s="19"/>
    </row>
    <row r="46" spans="2:10" x14ac:dyDescent="0.35">
      <c r="B46" s="17"/>
      <c r="C46" s="18"/>
      <c r="D46" s="18"/>
      <c r="E46" s="18"/>
      <c r="F46" s="18"/>
      <c r="G46" s="18"/>
      <c r="H46" s="18"/>
      <c r="I46" s="18"/>
      <c r="J46" s="19"/>
    </row>
    <row r="47" spans="2:10" x14ac:dyDescent="0.35">
      <c r="B47" s="17"/>
      <c r="C47" s="38" t="s">
        <v>200</v>
      </c>
      <c r="D47" s="18"/>
      <c r="E47" s="18"/>
      <c r="F47" s="39"/>
      <c r="G47" s="18"/>
      <c r="H47" s="18"/>
      <c r="I47" s="18"/>
      <c r="J47" s="19"/>
    </row>
    <row r="48" spans="2:10" x14ac:dyDescent="0.35">
      <c r="B48" s="17"/>
      <c r="C48" s="18"/>
      <c r="D48" s="18"/>
      <c r="E48" s="18"/>
      <c r="G48" s="18"/>
      <c r="H48" s="18"/>
      <c r="I48" s="18"/>
      <c r="J48" s="19"/>
    </row>
    <row r="49" spans="2:10" x14ac:dyDescent="0.35">
      <c r="B49" s="17"/>
      <c r="C49" s="18" t="s">
        <v>201</v>
      </c>
      <c r="D49" s="18"/>
      <c r="E49" s="18"/>
      <c r="F49" s="32"/>
      <c r="G49" s="18" t="s">
        <v>202</v>
      </c>
      <c r="H49" s="32"/>
      <c r="I49" s="32"/>
      <c r="J49" s="19"/>
    </row>
    <row r="50" spans="2:10" x14ac:dyDescent="0.35">
      <c r="B50" s="17"/>
      <c r="C50" s="18" t="s">
        <v>203</v>
      </c>
      <c r="D50" s="18"/>
      <c r="E50" s="18"/>
      <c r="F50" s="32"/>
      <c r="G50" s="18" t="s">
        <v>204</v>
      </c>
      <c r="H50" s="32"/>
      <c r="I50" s="32"/>
      <c r="J50" s="19"/>
    </row>
    <row r="51" spans="2:10" x14ac:dyDescent="0.35">
      <c r="B51" s="17"/>
      <c r="C51" s="18">
        <v>3</v>
      </c>
      <c r="D51" s="18"/>
      <c r="E51" s="18"/>
      <c r="F51" s="32"/>
      <c r="G51" s="18" t="s">
        <v>205</v>
      </c>
      <c r="H51" s="32"/>
      <c r="I51" s="32"/>
      <c r="J51" s="19"/>
    </row>
    <row r="52" spans="2:10" ht="26" x14ac:dyDescent="0.35">
      <c r="B52" s="17"/>
      <c r="C52" s="18"/>
      <c r="D52" s="18"/>
      <c r="E52" s="18"/>
      <c r="F52" s="23"/>
      <c r="G52" s="23"/>
      <c r="H52" s="23"/>
      <c r="I52" s="23"/>
      <c r="J52" s="19"/>
    </row>
    <row r="53" spans="2:10" x14ac:dyDescent="0.35">
      <c r="B53" s="17"/>
      <c r="D53" s="18"/>
      <c r="E53" s="18"/>
      <c r="F53" s="18"/>
      <c r="G53" s="18"/>
      <c r="H53" s="18"/>
      <c r="I53" s="18"/>
      <c r="J53" s="19"/>
    </row>
    <row r="54" spans="2:10" x14ac:dyDescent="0.35">
      <c r="B54" s="17"/>
      <c r="D54" s="18"/>
      <c r="E54" s="18"/>
      <c r="F54" s="18"/>
      <c r="G54" s="18"/>
      <c r="H54" s="18"/>
      <c r="I54" s="18"/>
      <c r="J54" s="19"/>
    </row>
    <row r="55" spans="2:10" x14ac:dyDescent="0.35">
      <c r="B55" s="17"/>
      <c r="E55" s="18"/>
      <c r="F55" s="39"/>
      <c r="G55" s="18"/>
      <c r="H55" s="18"/>
      <c r="I55" s="18"/>
      <c r="J55" s="19"/>
    </row>
    <row r="56" spans="2:10" x14ac:dyDescent="0.35">
      <c r="B56" s="17"/>
      <c r="E56" s="18"/>
      <c r="F56" s="18"/>
      <c r="G56" s="18"/>
      <c r="H56" s="18"/>
      <c r="I56" s="18"/>
      <c r="J56" s="19"/>
    </row>
    <row r="57" spans="2:10" x14ac:dyDescent="0.35">
      <c r="B57" s="17"/>
      <c r="E57" s="18"/>
      <c r="F57" s="18"/>
      <c r="G57" s="18"/>
      <c r="H57" s="18"/>
      <c r="I57" s="18"/>
      <c r="J57" s="19"/>
    </row>
    <row r="58" spans="2:10" x14ac:dyDescent="0.35">
      <c r="B58" s="17"/>
      <c r="E58" s="18"/>
      <c r="F58" s="18"/>
      <c r="G58" s="18"/>
      <c r="H58" s="18"/>
      <c r="I58" s="18"/>
      <c r="J58" s="19"/>
    </row>
    <row r="59" spans="2:10" x14ac:dyDescent="0.35">
      <c r="B59" s="17"/>
      <c r="E59" s="18"/>
      <c r="F59" s="18"/>
      <c r="G59" s="18"/>
      <c r="H59" s="18"/>
      <c r="I59" s="18"/>
      <c r="J59" s="19"/>
    </row>
    <row r="60" spans="2:10" x14ac:dyDescent="0.35">
      <c r="B60" s="33"/>
      <c r="J60" s="34"/>
    </row>
    <row r="61" spans="2:10" x14ac:dyDescent="0.35">
      <c r="B61" s="17"/>
      <c r="D61" s="18"/>
      <c r="E61" s="18"/>
      <c r="F61" s="18"/>
      <c r="G61" s="18"/>
      <c r="H61" s="18"/>
      <c r="I61" s="18"/>
      <c r="J61" s="19"/>
    </row>
    <row r="62" spans="2:10" x14ac:dyDescent="0.35">
      <c r="B62" s="17"/>
      <c r="E62" s="18"/>
      <c r="F62" s="26"/>
      <c r="G62" s="26"/>
      <c r="H62" s="26"/>
      <c r="I62" s="26"/>
      <c r="J62" s="19"/>
    </row>
    <row r="63" spans="2:10" x14ac:dyDescent="0.35">
      <c r="B63" s="17"/>
      <c r="E63" s="18"/>
      <c r="F63" s="26"/>
      <c r="G63" s="26"/>
      <c r="H63" s="26"/>
      <c r="I63" s="26"/>
      <c r="J63" s="19"/>
    </row>
    <row r="64" spans="2:10" x14ac:dyDescent="0.35">
      <c r="B64" s="17"/>
      <c r="D64" s="18"/>
      <c r="E64" s="18"/>
      <c r="F64" s="25"/>
      <c r="G64" s="25"/>
      <c r="H64" s="25"/>
      <c r="I64" s="25"/>
      <c r="J64" s="19"/>
    </row>
    <row r="65" spans="2:10" x14ac:dyDescent="0.35">
      <c r="B65" s="17"/>
      <c r="D65" s="18"/>
      <c r="E65" s="18"/>
      <c r="F65" s="25"/>
      <c r="G65" s="25"/>
      <c r="H65" s="25"/>
      <c r="I65" s="25"/>
      <c r="J65" s="19"/>
    </row>
    <row r="66" spans="2:10" x14ac:dyDescent="0.35">
      <c r="B66" s="17"/>
      <c r="D66" s="18"/>
      <c r="E66" s="18"/>
      <c r="F66" s="25"/>
      <c r="G66" s="25"/>
      <c r="H66" s="25"/>
      <c r="I66" s="25"/>
      <c r="J66" s="19"/>
    </row>
    <row r="67" spans="2:10" x14ac:dyDescent="0.35">
      <c r="B67" s="17"/>
      <c r="D67" s="18"/>
      <c r="E67" s="18"/>
      <c r="F67" s="25"/>
      <c r="G67" s="25"/>
      <c r="H67" s="25"/>
      <c r="I67" s="25"/>
      <c r="J67" s="19"/>
    </row>
    <row r="68" spans="2:10" x14ac:dyDescent="0.35">
      <c r="B68" s="17"/>
      <c r="D68" s="18"/>
      <c r="E68" s="18"/>
      <c r="F68" s="25"/>
      <c r="G68" s="25"/>
      <c r="H68" s="25"/>
      <c r="I68" s="25"/>
      <c r="J68" s="19"/>
    </row>
    <row r="69" spans="2:10" x14ac:dyDescent="0.35">
      <c r="B69" s="17"/>
      <c r="D69" s="18"/>
      <c r="E69" s="18"/>
      <c r="F69" s="25"/>
      <c r="G69" s="25"/>
      <c r="H69" s="25"/>
      <c r="I69" s="25"/>
      <c r="J69" s="19"/>
    </row>
    <row r="70" spans="2:10" x14ac:dyDescent="0.35">
      <c r="B70" s="17"/>
      <c r="D70" s="18"/>
      <c r="E70" s="18"/>
      <c r="F70" s="25"/>
      <c r="G70" s="25"/>
      <c r="H70" s="25"/>
      <c r="I70" s="25"/>
      <c r="J70" s="19"/>
    </row>
    <row r="71" spans="2:10" x14ac:dyDescent="0.35">
      <c r="B71" s="17"/>
      <c r="E71" s="18"/>
      <c r="F71" s="25"/>
      <c r="G71" s="25"/>
      <c r="H71" s="25"/>
      <c r="I71" s="25"/>
      <c r="J71" s="19"/>
    </row>
    <row r="72" spans="2:10" ht="15" thickBot="1" x14ac:dyDescent="0.4">
      <c r="B72" s="28"/>
      <c r="C72" s="37"/>
      <c r="D72" s="37"/>
      <c r="E72" s="37"/>
      <c r="F72" s="40"/>
      <c r="G72" s="40"/>
      <c r="H72" s="40"/>
      <c r="I72" s="40"/>
      <c r="J72" s="30"/>
    </row>
    <row r="73" spans="2:10" ht="15" thickBot="1" x14ac:dyDescent="0.4"/>
    <row r="74" spans="2:10" x14ac:dyDescent="0.35">
      <c r="B74" s="41"/>
      <c r="C74" s="42"/>
      <c r="D74" s="42"/>
      <c r="E74" s="42"/>
      <c r="F74" s="42"/>
      <c r="G74" s="42"/>
      <c r="H74" s="42"/>
      <c r="I74" s="42"/>
      <c r="J74" s="43"/>
    </row>
    <row r="75" spans="2:10" ht="18.5" x14ac:dyDescent="0.45">
      <c r="B75" s="33"/>
      <c r="C75" s="44" t="s">
        <v>206</v>
      </c>
      <c r="J75" s="34"/>
    </row>
    <row r="76" spans="2:10" ht="15" customHeight="1" x14ac:dyDescent="0.45">
      <c r="B76" s="33"/>
      <c r="C76" s="45" t="s">
        <v>208</v>
      </c>
      <c r="D76" s="46"/>
      <c r="E76" s="46"/>
      <c r="F76" s="46"/>
      <c r="G76" s="46"/>
      <c r="H76" s="46"/>
      <c r="I76" s="46"/>
      <c r="J76" s="34"/>
    </row>
    <row r="77" spans="2:10" x14ac:dyDescent="0.35">
      <c r="B77" s="33"/>
      <c r="C77" s="45" t="s">
        <v>209</v>
      </c>
      <c r="J77" s="34"/>
    </row>
    <row r="78" spans="2:10" x14ac:dyDescent="0.35">
      <c r="B78" s="33"/>
      <c r="C78" s="45" t="s">
        <v>210</v>
      </c>
      <c r="J78" s="34"/>
    </row>
    <row r="79" spans="2:10" x14ac:dyDescent="0.35">
      <c r="B79" s="33"/>
      <c r="C79" s="45" t="s">
        <v>211</v>
      </c>
      <c r="J79" s="34"/>
    </row>
    <row r="80" spans="2:10" x14ac:dyDescent="0.35">
      <c r="B80" s="33"/>
      <c r="C80" s="45" t="s">
        <v>212</v>
      </c>
      <c r="J80" s="34"/>
    </row>
    <row r="81" spans="2:10" x14ac:dyDescent="0.35">
      <c r="B81" s="33"/>
      <c r="C81" s="45" t="s">
        <v>213</v>
      </c>
      <c r="J81" s="34"/>
    </row>
    <row r="82" spans="2:10" x14ac:dyDescent="0.35">
      <c r="B82" s="33"/>
      <c r="C82" s="45" t="s">
        <v>1258</v>
      </c>
      <c r="D82" s="47"/>
      <c r="E82" s="47"/>
      <c r="F82" s="47"/>
      <c r="G82" s="47"/>
      <c r="H82" s="47"/>
      <c r="I82" s="47"/>
      <c r="J82" s="34"/>
    </row>
    <row r="83" spans="2:10" x14ac:dyDescent="0.35">
      <c r="B83" s="33"/>
      <c r="C83" s="45" t="s">
        <v>1259</v>
      </c>
      <c r="J83" s="34"/>
    </row>
    <row r="84" spans="2:10" x14ac:dyDescent="0.35">
      <c r="B84" s="33"/>
      <c r="C84" s="45" t="s">
        <v>1260</v>
      </c>
      <c r="J84" s="34"/>
    </row>
    <row r="85" spans="2:10" x14ac:dyDescent="0.35">
      <c r="B85" s="33"/>
      <c r="C85" s="45" t="s">
        <v>1261</v>
      </c>
      <c r="J85" s="34"/>
    </row>
    <row r="86" spans="2:10" x14ac:dyDescent="0.35">
      <c r="B86" s="33"/>
      <c r="C86" s="45" t="s">
        <v>1262</v>
      </c>
      <c r="J86" s="34"/>
    </row>
    <row r="87" spans="2:10" x14ac:dyDescent="0.35">
      <c r="B87" s="33"/>
      <c r="C87" s="45" t="s">
        <v>1263</v>
      </c>
      <c r="J87" s="34"/>
    </row>
    <row r="88" spans="2:10" x14ac:dyDescent="0.35">
      <c r="B88" s="33"/>
      <c r="C88" s="45" t="s">
        <v>1264</v>
      </c>
      <c r="J88" s="34"/>
    </row>
    <row r="89" spans="2:10" x14ac:dyDescent="0.35">
      <c r="B89" s="33"/>
      <c r="C89" s="45" t="s">
        <v>1265</v>
      </c>
      <c r="J89" s="34"/>
    </row>
    <row r="90" spans="2:10" x14ac:dyDescent="0.35">
      <c r="B90" s="33"/>
      <c r="C90" s="45" t="s">
        <v>1266</v>
      </c>
      <c r="J90" s="34"/>
    </row>
    <row r="91" spans="2:10" x14ac:dyDescent="0.35">
      <c r="B91" s="33"/>
      <c r="C91" s="45" t="s">
        <v>1267</v>
      </c>
      <c r="J91" s="34"/>
    </row>
    <row r="92" spans="2:10" x14ac:dyDescent="0.35">
      <c r="B92" s="33"/>
      <c r="C92" s="45" t="s">
        <v>1268</v>
      </c>
      <c r="J92" s="34"/>
    </row>
    <row r="93" spans="2:10" x14ac:dyDescent="0.35">
      <c r="B93" s="33"/>
      <c r="C93" s="45" t="s">
        <v>1269</v>
      </c>
      <c r="J93" s="34"/>
    </row>
    <row r="94" spans="2:10" x14ac:dyDescent="0.35">
      <c r="B94" s="33"/>
      <c r="C94" s="45" t="s">
        <v>1270</v>
      </c>
      <c r="J94" s="34"/>
    </row>
    <row r="95" spans="2:10" x14ac:dyDescent="0.35">
      <c r="B95" s="33"/>
      <c r="J95" s="34"/>
    </row>
    <row r="96" spans="2:10" x14ac:dyDescent="0.35">
      <c r="B96" s="33"/>
      <c r="J96" s="34"/>
    </row>
    <row r="97" spans="2:10" x14ac:dyDescent="0.35">
      <c r="B97" s="33"/>
      <c r="J97" s="34"/>
    </row>
    <row r="98" spans="2:10" x14ac:dyDescent="0.35">
      <c r="B98" s="33"/>
      <c r="J98" s="34"/>
    </row>
    <row r="99" spans="2:10" x14ac:dyDescent="0.35">
      <c r="B99" s="33"/>
      <c r="J99" s="34"/>
    </row>
    <row r="100" spans="2:10" x14ac:dyDescent="0.35">
      <c r="B100" s="33"/>
      <c r="J100" s="34"/>
    </row>
    <row r="101" spans="2:10" x14ac:dyDescent="0.35">
      <c r="B101" s="33"/>
      <c r="C101" s="48"/>
      <c r="J101" s="34"/>
    </row>
    <row r="102" spans="2:10" x14ac:dyDescent="0.35">
      <c r="B102" s="33"/>
      <c r="C102" s="48"/>
      <c r="J102" s="34"/>
    </row>
    <row r="103" spans="2:10" x14ac:dyDescent="0.35">
      <c r="B103" s="33"/>
      <c r="C103" s="48"/>
      <c r="J103" s="34"/>
    </row>
    <row r="104" spans="2:10" ht="15" thickBot="1" x14ac:dyDescent="0.4">
      <c r="B104" s="49"/>
      <c r="C104" s="37"/>
      <c r="D104" s="37"/>
      <c r="E104" s="37"/>
      <c r="F104" s="37"/>
      <c r="G104" s="37"/>
      <c r="H104" s="37"/>
      <c r="I104" s="37"/>
      <c r="J104" s="50"/>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baseColWidth="10" defaultColWidth="8.81640625" defaultRowHeight="14.5" x14ac:dyDescent="0.35"/>
  <cols>
    <col min="1" max="1" width="4.6328125" style="71" customWidth="1"/>
    <col min="2" max="2" width="16.81640625" style="54" bestFit="1" customWidth="1"/>
    <col min="3" max="3" width="162.36328125" style="55" customWidth="1"/>
    <col min="4" max="31" width="9" style="52" customWidth="1"/>
    <col min="32" max="246" width="8.81640625" style="2"/>
    <col min="247" max="247" width="4.6328125" style="2" customWidth="1"/>
    <col min="248" max="248" width="16.81640625" style="2" bestFit="1" customWidth="1"/>
    <col min="249" max="249" width="127.453125" style="2" customWidth="1"/>
    <col min="250" max="250" width="46.6328125" style="2" customWidth="1"/>
    <col min="251" max="287" width="9" style="2" customWidth="1"/>
    <col min="288" max="502" width="8.81640625" style="2"/>
    <col min="503" max="503" width="4.6328125" style="2" customWidth="1"/>
    <col min="504" max="504" width="16.81640625" style="2" bestFit="1" customWidth="1"/>
    <col min="505" max="505" width="127.453125" style="2" customWidth="1"/>
    <col min="506" max="506" width="46.6328125" style="2" customWidth="1"/>
    <col min="507" max="543" width="9" style="2" customWidth="1"/>
    <col min="544" max="758" width="8.81640625" style="2"/>
    <col min="759" max="759" width="4.6328125" style="2" customWidth="1"/>
    <col min="760" max="760" width="16.81640625" style="2" bestFit="1" customWidth="1"/>
    <col min="761" max="761" width="127.453125" style="2" customWidth="1"/>
    <col min="762" max="762" width="46.6328125" style="2" customWidth="1"/>
    <col min="763" max="799" width="9" style="2" customWidth="1"/>
    <col min="800" max="1014" width="8.81640625" style="2"/>
    <col min="1015" max="1015" width="4.6328125" style="2" customWidth="1"/>
    <col min="1016" max="1016" width="16.81640625" style="2" bestFit="1" customWidth="1"/>
    <col min="1017" max="1017" width="127.453125" style="2" customWidth="1"/>
    <col min="1018" max="1018" width="46.6328125" style="2" customWidth="1"/>
    <col min="1019" max="1055" width="9" style="2" customWidth="1"/>
    <col min="1056" max="1270" width="8.81640625" style="2"/>
    <col min="1271" max="1271" width="4.6328125" style="2" customWidth="1"/>
    <col min="1272" max="1272" width="16.81640625" style="2" bestFit="1" customWidth="1"/>
    <col min="1273" max="1273" width="127.453125" style="2" customWidth="1"/>
    <col min="1274" max="1274" width="46.6328125" style="2" customWidth="1"/>
    <col min="1275" max="1311" width="9" style="2" customWidth="1"/>
    <col min="1312" max="1526" width="8.81640625" style="2"/>
    <col min="1527" max="1527" width="4.6328125" style="2" customWidth="1"/>
    <col min="1528" max="1528" width="16.81640625" style="2" bestFit="1" customWidth="1"/>
    <col min="1529" max="1529" width="127.453125" style="2" customWidth="1"/>
    <col min="1530" max="1530" width="46.6328125" style="2" customWidth="1"/>
    <col min="1531" max="1567" width="9" style="2" customWidth="1"/>
    <col min="1568" max="1782" width="8.81640625" style="2"/>
    <col min="1783" max="1783" width="4.6328125" style="2" customWidth="1"/>
    <col min="1784" max="1784" width="16.81640625" style="2" bestFit="1" customWidth="1"/>
    <col min="1785" max="1785" width="127.453125" style="2" customWidth="1"/>
    <col min="1786" max="1786" width="46.6328125" style="2" customWidth="1"/>
    <col min="1787" max="1823" width="9" style="2" customWidth="1"/>
    <col min="1824" max="2038" width="8.81640625" style="2"/>
    <col min="2039" max="2039" width="4.6328125" style="2" customWidth="1"/>
    <col min="2040" max="2040" width="16.81640625" style="2" bestFit="1" customWidth="1"/>
    <col min="2041" max="2041" width="127.453125" style="2" customWidth="1"/>
    <col min="2042" max="2042" width="46.6328125" style="2" customWidth="1"/>
    <col min="2043" max="2079" width="9" style="2" customWidth="1"/>
    <col min="2080" max="2294" width="8.81640625" style="2"/>
    <col min="2295" max="2295" width="4.6328125" style="2" customWidth="1"/>
    <col min="2296" max="2296" width="16.81640625" style="2" bestFit="1" customWidth="1"/>
    <col min="2297" max="2297" width="127.453125" style="2" customWidth="1"/>
    <col min="2298" max="2298" width="46.6328125" style="2" customWidth="1"/>
    <col min="2299" max="2335" width="9" style="2" customWidth="1"/>
    <col min="2336" max="2550" width="8.81640625" style="2"/>
    <col min="2551" max="2551" width="4.6328125" style="2" customWidth="1"/>
    <col min="2552" max="2552" width="16.81640625" style="2" bestFit="1" customWidth="1"/>
    <col min="2553" max="2553" width="127.453125" style="2" customWidth="1"/>
    <col min="2554" max="2554" width="46.6328125" style="2" customWidth="1"/>
    <col min="2555" max="2591" width="9" style="2" customWidth="1"/>
    <col min="2592" max="2806" width="8.81640625" style="2"/>
    <col min="2807" max="2807" width="4.6328125" style="2" customWidth="1"/>
    <col min="2808" max="2808" width="16.81640625" style="2" bestFit="1" customWidth="1"/>
    <col min="2809" max="2809" width="127.453125" style="2" customWidth="1"/>
    <col min="2810" max="2810" width="46.6328125" style="2" customWidth="1"/>
    <col min="2811" max="2847" width="9" style="2" customWidth="1"/>
    <col min="2848" max="3062" width="8.81640625" style="2"/>
    <col min="3063" max="3063" width="4.6328125" style="2" customWidth="1"/>
    <col min="3064" max="3064" width="16.81640625" style="2" bestFit="1" customWidth="1"/>
    <col min="3065" max="3065" width="127.453125" style="2" customWidth="1"/>
    <col min="3066" max="3066" width="46.6328125" style="2" customWidth="1"/>
    <col min="3067" max="3103" width="9" style="2" customWidth="1"/>
    <col min="3104" max="3318" width="8.81640625" style="2"/>
    <col min="3319" max="3319" width="4.6328125" style="2" customWidth="1"/>
    <col min="3320" max="3320" width="16.81640625" style="2" bestFit="1" customWidth="1"/>
    <col min="3321" max="3321" width="127.453125" style="2" customWidth="1"/>
    <col min="3322" max="3322" width="46.6328125" style="2" customWidth="1"/>
    <col min="3323" max="3359" width="9" style="2" customWidth="1"/>
    <col min="3360" max="3574" width="8.81640625" style="2"/>
    <col min="3575" max="3575" width="4.6328125" style="2" customWidth="1"/>
    <col min="3576" max="3576" width="16.81640625" style="2" bestFit="1" customWidth="1"/>
    <col min="3577" max="3577" width="127.453125" style="2" customWidth="1"/>
    <col min="3578" max="3578" width="46.6328125" style="2" customWidth="1"/>
    <col min="3579" max="3615" width="9" style="2" customWidth="1"/>
    <col min="3616" max="3830" width="8.81640625" style="2"/>
    <col min="3831" max="3831" width="4.6328125" style="2" customWidth="1"/>
    <col min="3832" max="3832" width="16.81640625" style="2" bestFit="1" customWidth="1"/>
    <col min="3833" max="3833" width="127.453125" style="2" customWidth="1"/>
    <col min="3834" max="3834" width="46.6328125" style="2" customWidth="1"/>
    <col min="3835" max="3871" width="9" style="2" customWidth="1"/>
    <col min="3872" max="4086" width="8.81640625" style="2"/>
    <col min="4087" max="4087" width="4.6328125" style="2" customWidth="1"/>
    <col min="4088" max="4088" width="16.81640625" style="2" bestFit="1" customWidth="1"/>
    <col min="4089" max="4089" width="127.453125" style="2" customWidth="1"/>
    <col min="4090" max="4090" width="46.6328125" style="2" customWidth="1"/>
    <col min="4091" max="4127" width="9" style="2" customWidth="1"/>
    <col min="4128" max="4342" width="8.81640625" style="2"/>
    <col min="4343" max="4343" width="4.6328125" style="2" customWidth="1"/>
    <col min="4344" max="4344" width="16.81640625" style="2" bestFit="1" customWidth="1"/>
    <col min="4345" max="4345" width="127.453125" style="2" customWidth="1"/>
    <col min="4346" max="4346" width="46.6328125" style="2" customWidth="1"/>
    <col min="4347" max="4383" width="9" style="2" customWidth="1"/>
    <col min="4384" max="4598" width="8.81640625" style="2"/>
    <col min="4599" max="4599" width="4.6328125" style="2" customWidth="1"/>
    <col min="4600" max="4600" width="16.81640625" style="2" bestFit="1" customWidth="1"/>
    <col min="4601" max="4601" width="127.453125" style="2" customWidth="1"/>
    <col min="4602" max="4602" width="46.6328125" style="2" customWidth="1"/>
    <col min="4603" max="4639" width="9" style="2" customWidth="1"/>
    <col min="4640" max="4854" width="8.81640625" style="2"/>
    <col min="4855" max="4855" width="4.6328125" style="2" customWidth="1"/>
    <col min="4856" max="4856" width="16.81640625" style="2" bestFit="1" customWidth="1"/>
    <col min="4857" max="4857" width="127.453125" style="2" customWidth="1"/>
    <col min="4858" max="4858" width="46.6328125" style="2" customWidth="1"/>
    <col min="4859" max="4895" width="9" style="2" customWidth="1"/>
    <col min="4896" max="5110" width="8.81640625" style="2"/>
    <col min="5111" max="5111" width="4.6328125" style="2" customWidth="1"/>
    <col min="5112" max="5112" width="16.81640625" style="2" bestFit="1" customWidth="1"/>
    <col min="5113" max="5113" width="127.453125" style="2" customWidth="1"/>
    <col min="5114" max="5114" width="46.6328125" style="2" customWidth="1"/>
    <col min="5115" max="5151" width="9" style="2" customWidth="1"/>
    <col min="5152" max="5366" width="8.81640625" style="2"/>
    <col min="5367" max="5367" width="4.6328125" style="2" customWidth="1"/>
    <col min="5368" max="5368" width="16.81640625" style="2" bestFit="1" customWidth="1"/>
    <col min="5369" max="5369" width="127.453125" style="2" customWidth="1"/>
    <col min="5370" max="5370" width="46.6328125" style="2" customWidth="1"/>
    <col min="5371" max="5407" width="9" style="2" customWidth="1"/>
    <col min="5408" max="5622" width="8.81640625" style="2"/>
    <col min="5623" max="5623" width="4.6328125" style="2" customWidth="1"/>
    <col min="5624" max="5624" width="16.81640625" style="2" bestFit="1" customWidth="1"/>
    <col min="5625" max="5625" width="127.453125" style="2" customWidth="1"/>
    <col min="5626" max="5626" width="46.6328125" style="2" customWidth="1"/>
    <col min="5627" max="5663" width="9" style="2" customWidth="1"/>
    <col min="5664" max="5878" width="8.81640625" style="2"/>
    <col min="5879" max="5879" width="4.6328125" style="2" customWidth="1"/>
    <col min="5880" max="5880" width="16.81640625" style="2" bestFit="1" customWidth="1"/>
    <col min="5881" max="5881" width="127.453125" style="2" customWidth="1"/>
    <col min="5882" max="5882" width="46.6328125" style="2" customWidth="1"/>
    <col min="5883" max="5919" width="9" style="2" customWidth="1"/>
    <col min="5920" max="6134" width="8.81640625" style="2"/>
    <col min="6135" max="6135" width="4.6328125" style="2" customWidth="1"/>
    <col min="6136" max="6136" width="16.81640625" style="2" bestFit="1" customWidth="1"/>
    <col min="6137" max="6137" width="127.453125" style="2" customWidth="1"/>
    <col min="6138" max="6138" width="46.6328125" style="2" customWidth="1"/>
    <col min="6139" max="6175" width="9" style="2" customWidth="1"/>
    <col min="6176" max="6390" width="8.81640625" style="2"/>
    <col min="6391" max="6391" width="4.6328125" style="2" customWidth="1"/>
    <col min="6392" max="6392" width="16.81640625" style="2" bestFit="1" customWidth="1"/>
    <col min="6393" max="6393" width="127.453125" style="2" customWidth="1"/>
    <col min="6394" max="6394" width="46.6328125" style="2" customWidth="1"/>
    <col min="6395" max="6431" width="9" style="2" customWidth="1"/>
    <col min="6432" max="6646" width="8.81640625" style="2"/>
    <col min="6647" max="6647" width="4.6328125" style="2" customWidth="1"/>
    <col min="6648" max="6648" width="16.81640625" style="2" bestFit="1" customWidth="1"/>
    <col min="6649" max="6649" width="127.453125" style="2" customWidth="1"/>
    <col min="6650" max="6650" width="46.6328125" style="2" customWidth="1"/>
    <col min="6651" max="6687" width="9" style="2" customWidth="1"/>
    <col min="6688" max="6902" width="8.81640625" style="2"/>
    <col min="6903" max="6903" width="4.6328125" style="2" customWidth="1"/>
    <col min="6904" max="6904" width="16.81640625" style="2" bestFit="1" customWidth="1"/>
    <col min="6905" max="6905" width="127.453125" style="2" customWidth="1"/>
    <col min="6906" max="6906" width="46.6328125" style="2" customWidth="1"/>
    <col min="6907" max="6943" width="9" style="2" customWidth="1"/>
    <col min="6944" max="7158" width="8.81640625" style="2"/>
    <col min="7159" max="7159" width="4.6328125" style="2" customWidth="1"/>
    <col min="7160" max="7160" width="16.81640625" style="2" bestFit="1" customWidth="1"/>
    <col min="7161" max="7161" width="127.453125" style="2" customWidth="1"/>
    <col min="7162" max="7162" width="46.6328125" style="2" customWidth="1"/>
    <col min="7163" max="7199" width="9" style="2" customWidth="1"/>
    <col min="7200" max="7414" width="8.81640625" style="2"/>
    <col min="7415" max="7415" width="4.6328125" style="2" customWidth="1"/>
    <col min="7416" max="7416" width="16.81640625" style="2" bestFit="1" customWidth="1"/>
    <col min="7417" max="7417" width="127.453125" style="2" customWidth="1"/>
    <col min="7418" max="7418" width="46.6328125" style="2" customWidth="1"/>
    <col min="7419" max="7455" width="9" style="2" customWidth="1"/>
    <col min="7456" max="7670" width="8.81640625" style="2"/>
    <col min="7671" max="7671" width="4.6328125" style="2" customWidth="1"/>
    <col min="7672" max="7672" width="16.81640625" style="2" bestFit="1" customWidth="1"/>
    <col min="7673" max="7673" width="127.453125" style="2" customWidth="1"/>
    <col min="7674" max="7674" width="46.6328125" style="2" customWidth="1"/>
    <col min="7675" max="7711" width="9" style="2" customWidth="1"/>
    <col min="7712" max="7926" width="8.81640625" style="2"/>
    <col min="7927" max="7927" width="4.6328125" style="2" customWidth="1"/>
    <col min="7928" max="7928" width="16.81640625" style="2" bestFit="1" customWidth="1"/>
    <col min="7929" max="7929" width="127.453125" style="2" customWidth="1"/>
    <col min="7930" max="7930" width="46.6328125" style="2" customWidth="1"/>
    <col min="7931" max="7967" width="9" style="2" customWidth="1"/>
    <col min="7968" max="8182" width="8.81640625" style="2"/>
    <col min="8183" max="8183" width="4.6328125" style="2" customWidth="1"/>
    <col min="8184" max="8184" width="16.81640625" style="2" bestFit="1" customWidth="1"/>
    <col min="8185" max="8185" width="127.453125" style="2" customWidth="1"/>
    <col min="8186" max="8186" width="46.6328125" style="2" customWidth="1"/>
    <col min="8187" max="8223" width="9" style="2" customWidth="1"/>
    <col min="8224" max="8438" width="8.81640625" style="2"/>
    <col min="8439" max="8439" width="4.6328125" style="2" customWidth="1"/>
    <col min="8440" max="8440" width="16.81640625" style="2" bestFit="1" customWidth="1"/>
    <col min="8441" max="8441" width="127.453125" style="2" customWidth="1"/>
    <col min="8442" max="8442" width="46.6328125" style="2" customWidth="1"/>
    <col min="8443" max="8479" width="9" style="2" customWidth="1"/>
    <col min="8480" max="8694" width="8.81640625" style="2"/>
    <col min="8695" max="8695" width="4.6328125" style="2" customWidth="1"/>
    <col min="8696" max="8696" width="16.81640625" style="2" bestFit="1" customWidth="1"/>
    <col min="8697" max="8697" width="127.453125" style="2" customWidth="1"/>
    <col min="8698" max="8698" width="46.6328125" style="2" customWidth="1"/>
    <col min="8699" max="8735" width="9" style="2" customWidth="1"/>
    <col min="8736" max="8950" width="8.81640625" style="2"/>
    <col min="8951" max="8951" width="4.6328125" style="2" customWidth="1"/>
    <col min="8952" max="8952" width="16.81640625" style="2" bestFit="1" customWidth="1"/>
    <col min="8953" max="8953" width="127.453125" style="2" customWidth="1"/>
    <col min="8954" max="8954" width="46.6328125" style="2" customWidth="1"/>
    <col min="8955" max="8991" width="9" style="2" customWidth="1"/>
    <col min="8992" max="9206" width="8.81640625" style="2"/>
    <col min="9207" max="9207" width="4.6328125" style="2" customWidth="1"/>
    <col min="9208" max="9208" width="16.81640625" style="2" bestFit="1" customWidth="1"/>
    <col min="9209" max="9209" width="127.453125" style="2" customWidth="1"/>
    <col min="9210" max="9210" width="46.6328125" style="2" customWidth="1"/>
    <col min="9211" max="9247" width="9" style="2" customWidth="1"/>
    <col min="9248" max="9462" width="8.81640625" style="2"/>
    <col min="9463" max="9463" width="4.6328125" style="2" customWidth="1"/>
    <col min="9464" max="9464" width="16.81640625" style="2" bestFit="1" customWidth="1"/>
    <col min="9465" max="9465" width="127.453125" style="2" customWidth="1"/>
    <col min="9466" max="9466" width="46.6328125" style="2" customWidth="1"/>
    <col min="9467" max="9503" width="9" style="2" customWidth="1"/>
    <col min="9504" max="9718" width="8.81640625" style="2"/>
    <col min="9719" max="9719" width="4.6328125" style="2" customWidth="1"/>
    <col min="9720" max="9720" width="16.81640625" style="2" bestFit="1" customWidth="1"/>
    <col min="9721" max="9721" width="127.453125" style="2" customWidth="1"/>
    <col min="9722" max="9722" width="46.6328125" style="2" customWidth="1"/>
    <col min="9723" max="9759" width="9" style="2" customWidth="1"/>
    <col min="9760" max="9974" width="8.81640625" style="2"/>
    <col min="9975" max="9975" width="4.6328125" style="2" customWidth="1"/>
    <col min="9976" max="9976" width="16.81640625" style="2" bestFit="1" customWidth="1"/>
    <col min="9977" max="9977" width="127.453125" style="2" customWidth="1"/>
    <col min="9978" max="9978" width="46.6328125" style="2" customWidth="1"/>
    <col min="9979" max="10015" width="9" style="2" customWidth="1"/>
    <col min="10016" max="10230" width="8.81640625" style="2"/>
    <col min="10231" max="10231" width="4.6328125" style="2" customWidth="1"/>
    <col min="10232" max="10232" width="16.81640625" style="2" bestFit="1" customWidth="1"/>
    <col min="10233" max="10233" width="127.453125" style="2" customWidth="1"/>
    <col min="10234" max="10234" width="46.6328125" style="2" customWidth="1"/>
    <col min="10235" max="10271" width="9" style="2" customWidth="1"/>
    <col min="10272" max="10486" width="8.81640625" style="2"/>
    <col min="10487" max="10487" width="4.6328125" style="2" customWidth="1"/>
    <col min="10488" max="10488" width="16.81640625" style="2" bestFit="1" customWidth="1"/>
    <col min="10489" max="10489" width="127.453125" style="2" customWidth="1"/>
    <col min="10490" max="10490" width="46.6328125" style="2" customWidth="1"/>
    <col min="10491" max="10527" width="9" style="2" customWidth="1"/>
    <col min="10528" max="10742" width="8.81640625" style="2"/>
    <col min="10743" max="10743" width="4.6328125" style="2" customWidth="1"/>
    <col min="10744" max="10744" width="16.81640625" style="2" bestFit="1" customWidth="1"/>
    <col min="10745" max="10745" width="127.453125" style="2" customWidth="1"/>
    <col min="10746" max="10746" width="46.6328125" style="2" customWidth="1"/>
    <col min="10747" max="10783" width="9" style="2" customWidth="1"/>
    <col min="10784" max="10998" width="8.81640625" style="2"/>
    <col min="10999" max="10999" width="4.6328125" style="2" customWidth="1"/>
    <col min="11000" max="11000" width="16.81640625" style="2" bestFit="1" customWidth="1"/>
    <col min="11001" max="11001" width="127.453125" style="2" customWidth="1"/>
    <col min="11002" max="11002" width="46.6328125" style="2" customWidth="1"/>
    <col min="11003" max="11039" width="9" style="2" customWidth="1"/>
    <col min="11040" max="11254" width="8.81640625" style="2"/>
    <col min="11255" max="11255" width="4.6328125" style="2" customWidth="1"/>
    <col min="11256" max="11256" width="16.81640625" style="2" bestFit="1" customWidth="1"/>
    <col min="11257" max="11257" width="127.453125" style="2" customWidth="1"/>
    <col min="11258" max="11258" width="46.6328125" style="2" customWidth="1"/>
    <col min="11259" max="11295" width="9" style="2" customWidth="1"/>
    <col min="11296" max="11510" width="8.81640625" style="2"/>
    <col min="11511" max="11511" width="4.6328125" style="2" customWidth="1"/>
    <col min="11512" max="11512" width="16.81640625" style="2" bestFit="1" customWidth="1"/>
    <col min="11513" max="11513" width="127.453125" style="2" customWidth="1"/>
    <col min="11514" max="11514" width="46.6328125" style="2" customWidth="1"/>
    <col min="11515" max="11551" width="9" style="2" customWidth="1"/>
    <col min="11552" max="11766" width="8.81640625" style="2"/>
    <col min="11767" max="11767" width="4.6328125" style="2" customWidth="1"/>
    <col min="11768" max="11768" width="16.81640625" style="2" bestFit="1" customWidth="1"/>
    <col min="11769" max="11769" width="127.453125" style="2" customWidth="1"/>
    <col min="11770" max="11770" width="46.6328125" style="2" customWidth="1"/>
    <col min="11771" max="11807" width="9" style="2" customWidth="1"/>
    <col min="11808" max="12022" width="8.81640625" style="2"/>
    <col min="12023" max="12023" width="4.6328125" style="2" customWidth="1"/>
    <col min="12024" max="12024" width="16.81640625" style="2" bestFit="1" customWidth="1"/>
    <col min="12025" max="12025" width="127.453125" style="2" customWidth="1"/>
    <col min="12026" max="12026" width="46.6328125" style="2" customWidth="1"/>
    <col min="12027" max="12063" width="9" style="2" customWidth="1"/>
    <col min="12064" max="12278" width="8.81640625" style="2"/>
    <col min="12279" max="12279" width="4.6328125" style="2" customWidth="1"/>
    <col min="12280" max="12280" width="16.81640625" style="2" bestFit="1" customWidth="1"/>
    <col min="12281" max="12281" width="127.453125" style="2" customWidth="1"/>
    <col min="12282" max="12282" width="46.6328125" style="2" customWidth="1"/>
    <col min="12283" max="12319" width="9" style="2" customWidth="1"/>
    <col min="12320" max="12534" width="8.81640625" style="2"/>
    <col min="12535" max="12535" width="4.6328125" style="2" customWidth="1"/>
    <col min="12536" max="12536" width="16.81640625" style="2" bestFit="1" customWidth="1"/>
    <col min="12537" max="12537" width="127.453125" style="2" customWidth="1"/>
    <col min="12538" max="12538" width="46.6328125" style="2" customWidth="1"/>
    <col min="12539" max="12575" width="9" style="2" customWidth="1"/>
    <col min="12576" max="12790" width="8.81640625" style="2"/>
    <col min="12791" max="12791" width="4.6328125" style="2" customWidth="1"/>
    <col min="12792" max="12792" width="16.81640625" style="2" bestFit="1" customWidth="1"/>
    <col min="12793" max="12793" width="127.453125" style="2" customWidth="1"/>
    <col min="12794" max="12794" width="46.6328125" style="2" customWidth="1"/>
    <col min="12795" max="12831" width="9" style="2" customWidth="1"/>
    <col min="12832" max="13046" width="8.81640625" style="2"/>
    <col min="13047" max="13047" width="4.6328125" style="2" customWidth="1"/>
    <col min="13048" max="13048" width="16.81640625" style="2" bestFit="1" customWidth="1"/>
    <col min="13049" max="13049" width="127.453125" style="2" customWidth="1"/>
    <col min="13050" max="13050" width="46.6328125" style="2" customWidth="1"/>
    <col min="13051" max="13087" width="9" style="2" customWidth="1"/>
    <col min="13088" max="13302" width="8.81640625" style="2"/>
    <col min="13303" max="13303" width="4.6328125" style="2" customWidth="1"/>
    <col min="13304" max="13304" width="16.81640625" style="2" bestFit="1" customWidth="1"/>
    <col min="13305" max="13305" width="127.453125" style="2" customWidth="1"/>
    <col min="13306" max="13306" width="46.6328125" style="2" customWidth="1"/>
    <col min="13307" max="13343" width="9" style="2" customWidth="1"/>
    <col min="13344" max="13558" width="8.81640625" style="2"/>
    <col min="13559" max="13559" width="4.6328125" style="2" customWidth="1"/>
    <col min="13560" max="13560" width="16.81640625" style="2" bestFit="1" customWidth="1"/>
    <col min="13561" max="13561" width="127.453125" style="2" customWidth="1"/>
    <col min="13562" max="13562" width="46.6328125" style="2" customWidth="1"/>
    <col min="13563" max="13599" width="9" style="2" customWidth="1"/>
    <col min="13600" max="13814" width="8.81640625" style="2"/>
    <col min="13815" max="13815" width="4.6328125" style="2" customWidth="1"/>
    <col min="13816" max="13816" width="16.81640625" style="2" bestFit="1" customWidth="1"/>
    <col min="13817" max="13817" width="127.453125" style="2" customWidth="1"/>
    <col min="13818" max="13818" width="46.6328125" style="2" customWidth="1"/>
    <col min="13819" max="13855" width="9" style="2" customWidth="1"/>
    <col min="13856" max="14070" width="8.81640625" style="2"/>
    <col min="14071" max="14071" width="4.6328125" style="2" customWidth="1"/>
    <col min="14072" max="14072" width="16.81640625" style="2" bestFit="1" customWidth="1"/>
    <col min="14073" max="14073" width="127.453125" style="2" customWidth="1"/>
    <col min="14074" max="14074" width="46.6328125" style="2" customWidth="1"/>
    <col min="14075" max="14111" width="9" style="2" customWidth="1"/>
    <col min="14112" max="14326" width="8.81640625" style="2"/>
    <col min="14327" max="14327" width="4.6328125" style="2" customWidth="1"/>
    <col min="14328" max="14328" width="16.81640625" style="2" bestFit="1" customWidth="1"/>
    <col min="14329" max="14329" width="127.453125" style="2" customWidth="1"/>
    <col min="14330" max="14330" width="46.6328125" style="2" customWidth="1"/>
    <col min="14331" max="14367" width="9" style="2" customWidth="1"/>
    <col min="14368" max="14582" width="8.81640625" style="2"/>
    <col min="14583" max="14583" width="4.6328125" style="2" customWidth="1"/>
    <col min="14584" max="14584" width="16.81640625" style="2" bestFit="1" customWidth="1"/>
    <col min="14585" max="14585" width="127.453125" style="2" customWidth="1"/>
    <col min="14586" max="14586" width="46.6328125" style="2" customWidth="1"/>
    <col min="14587" max="14623" width="9" style="2" customWidth="1"/>
    <col min="14624" max="14838" width="8.81640625" style="2"/>
    <col min="14839" max="14839" width="4.6328125" style="2" customWidth="1"/>
    <col min="14840" max="14840" width="16.81640625" style="2" bestFit="1" customWidth="1"/>
    <col min="14841" max="14841" width="127.453125" style="2" customWidth="1"/>
    <col min="14842" max="14842" width="46.6328125" style="2" customWidth="1"/>
    <col min="14843" max="14879" width="9" style="2" customWidth="1"/>
    <col min="14880" max="15094" width="8.81640625" style="2"/>
    <col min="15095" max="15095" width="4.6328125" style="2" customWidth="1"/>
    <col min="15096" max="15096" width="16.81640625" style="2" bestFit="1" customWidth="1"/>
    <col min="15097" max="15097" width="127.453125" style="2" customWidth="1"/>
    <col min="15098" max="15098" width="46.6328125" style="2" customWidth="1"/>
    <col min="15099" max="15135" width="9" style="2" customWidth="1"/>
    <col min="15136" max="15350" width="8.81640625" style="2"/>
    <col min="15351" max="15351" width="4.6328125" style="2" customWidth="1"/>
    <col min="15352" max="15352" width="16.81640625" style="2" bestFit="1" customWidth="1"/>
    <col min="15353" max="15353" width="127.453125" style="2" customWidth="1"/>
    <col min="15354" max="15354" width="46.6328125" style="2" customWidth="1"/>
    <col min="15355" max="15391" width="9" style="2" customWidth="1"/>
    <col min="15392" max="15606" width="8.81640625" style="2"/>
    <col min="15607" max="15607" width="4.6328125" style="2" customWidth="1"/>
    <col min="15608" max="15608" width="16.81640625" style="2" bestFit="1" customWidth="1"/>
    <col min="15609" max="15609" width="127.453125" style="2" customWidth="1"/>
    <col min="15610" max="15610" width="46.6328125" style="2" customWidth="1"/>
    <col min="15611" max="15647" width="9" style="2" customWidth="1"/>
    <col min="15648" max="15862" width="8.81640625" style="2"/>
    <col min="15863" max="15863" width="4.6328125" style="2" customWidth="1"/>
    <col min="15864" max="15864" width="16.81640625" style="2" bestFit="1" customWidth="1"/>
    <col min="15865" max="15865" width="127.453125" style="2" customWidth="1"/>
    <col min="15866" max="15866" width="46.6328125" style="2" customWidth="1"/>
    <col min="15867" max="15903" width="9" style="2" customWidth="1"/>
    <col min="15904" max="16118" width="8.81640625" style="2"/>
    <col min="16119" max="16119" width="4.6328125" style="2" customWidth="1"/>
    <col min="16120" max="16120" width="16.81640625" style="2" bestFit="1" customWidth="1"/>
    <col min="16121" max="16121" width="127.453125" style="2" customWidth="1"/>
    <col min="16122" max="16122" width="46.6328125" style="2" customWidth="1"/>
    <col min="16123" max="16159" width="9" style="2" customWidth="1"/>
    <col min="16160" max="16384" width="8.81640625" style="2"/>
  </cols>
  <sheetData>
    <row r="1" spans="1:31" ht="31" x14ac:dyDescent="0.7">
      <c r="A1" s="211" t="s">
        <v>214</v>
      </c>
      <c r="B1" s="212"/>
      <c r="C1" s="212"/>
    </row>
    <row r="2" spans="1:31" ht="31" x14ac:dyDescent="0.7">
      <c r="A2" s="53" t="s">
        <v>175</v>
      </c>
      <c r="B2" s="51"/>
      <c r="C2" s="51"/>
    </row>
    <row r="3" spans="1:31" x14ac:dyDescent="0.35">
      <c r="A3" s="31"/>
    </row>
    <row r="4" spans="1:31" s="38" customFormat="1" ht="18.5" x14ac:dyDescent="0.35">
      <c r="A4" s="56"/>
      <c r="B4" s="57"/>
      <c r="C4" s="58" t="s">
        <v>215</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ht="18.5" x14ac:dyDescent="0.35">
      <c r="A5" s="60" t="s">
        <v>216</v>
      </c>
      <c r="B5" s="61"/>
      <c r="C5" s="62"/>
    </row>
    <row r="6" spans="1:31" ht="14.5" customHeight="1" x14ac:dyDescent="0.35">
      <c r="A6" s="63" t="s">
        <v>217</v>
      </c>
      <c r="B6" s="63"/>
      <c r="C6" s="64"/>
    </row>
    <row r="7" spans="1:31" ht="58" x14ac:dyDescent="0.35">
      <c r="A7" s="65"/>
      <c r="B7" s="66" t="s">
        <v>218</v>
      </c>
      <c r="C7" s="67" t="s">
        <v>219</v>
      </c>
    </row>
    <row r="8" spans="1:31" ht="14.5" customHeight="1" x14ac:dyDescent="0.35">
      <c r="A8" s="63" t="s">
        <v>220</v>
      </c>
      <c r="B8" s="63"/>
      <c r="C8" s="64"/>
    </row>
    <row r="9" spans="1:31" ht="23.25" customHeight="1" x14ac:dyDescent="0.35">
      <c r="A9" s="68"/>
      <c r="B9" s="66" t="s">
        <v>221</v>
      </c>
      <c r="C9" s="69" t="s">
        <v>222</v>
      </c>
    </row>
    <row r="10" spans="1:31" ht="14.5" customHeight="1" x14ac:dyDescent="0.35">
      <c r="A10" s="63" t="s">
        <v>223</v>
      </c>
      <c r="B10" s="63"/>
      <c r="C10" s="64"/>
    </row>
    <row r="11" spans="1:31" ht="23.25" customHeight="1" x14ac:dyDescent="0.35">
      <c r="A11" s="68"/>
      <c r="B11" s="66" t="s">
        <v>224</v>
      </c>
      <c r="C11" s="69" t="s">
        <v>225</v>
      </c>
    </row>
    <row r="12" spans="1:31" ht="14.5" customHeight="1" x14ac:dyDescent="0.35">
      <c r="A12" s="63" t="s">
        <v>226</v>
      </c>
      <c r="B12" s="63"/>
      <c r="C12" s="64"/>
    </row>
    <row r="13" spans="1:31" x14ac:dyDescent="0.35">
      <c r="A13" s="65"/>
      <c r="B13" s="66" t="s">
        <v>227</v>
      </c>
      <c r="C13" s="67" t="s">
        <v>262</v>
      </c>
    </row>
    <row r="14" spans="1:31" ht="14.5" customHeight="1" x14ac:dyDescent="0.35">
      <c r="A14" s="63" t="s">
        <v>228</v>
      </c>
      <c r="B14" s="63"/>
      <c r="C14" s="64"/>
    </row>
    <row r="15" spans="1:31" ht="38.25" customHeight="1" x14ac:dyDescent="0.35">
      <c r="A15" s="65"/>
      <c r="B15" s="66" t="s">
        <v>229</v>
      </c>
      <c r="C15" s="69" t="s">
        <v>230</v>
      </c>
    </row>
    <row r="16" spans="1:31" ht="14.5" customHeight="1" x14ac:dyDescent="0.35">
      <c r="A16" s="63" t="s">
        <v>231</v>
      </c>
      <c r="B16" s="63"/>
      <c r="C16" s="64"/>
    </row>
    <row r="17" spans="1:3" ht="26.25" customHeight="1" x14ac:dyDescent="0.35">
      <c r="A17" s="65"/>
      <c r="B17" s="66" t="s">
        <v>232</v>
      </c>
      <c r="C17" s="69" t="s">
        <v>233</v>
      </c>
    </row>
    <row r="18" spans="1:3" ht="14.5" customHeight="1" x14ac:dyDescent="0.35">
      <c r="A18" s="63" t="s">
        <v>234</v>
      </c>
      <c r="B18" s="63"/>
      <c r="C18" s="64"/>
    </row>
    <row r="19" spans="1:3" ht="40.5" customHeight="1" x14ac:dyDescent="0.35">
      <c r="A19" s="65"/>
      <c r="B19" s="66" t="s">
        <v>235</v>
      </c>
      <c r="C19" s="67" t="s">
        <v>236</v>
      </c>
    </row>
    <row r="20" spans="1:3" ht="18.5" x14ac:dyDescent="0.35">
      <c r="A20" s="60" t="s">
        <v>237</v>
      </c>
      <c r="B20" s="61"/>
      <c r="C20" s="70"/>
    </row>
    <row r="21" spans="1:3" ht="14.5" customHeight="1" x14ac:dyDescent="0.35">
      <c r="A21" s="63" t="s">
        <v>238</v>
      </c>
      <c r="B21" s="63"/>
      <c r="C21" s="64"/>
    </row>
    <row r="22" spans="1:3" ht="42.75" customHeight="1" x14ac:dyDescent="0.35">
      <c r="A22" s="68"/>
      <c r="B22" s="66" t="s">
        <v>239</v>
      </c>
      <c r="C22" s="67" t="s">
        <v>240</v>
      </c>
    </row>
    <row r="23" spans="1:3" ht="14.5" customHeight="1" x14ac:dyDescent="0.35">
      <c r="A23" s="63" t="s">
        <v>241</v>
      </c>
      <c r="B23" s="63"/>
      <c r="C23" s="64"/>
    </row>
    <row r="24" spans="1:3" x14ac:dyDescent="0.35">
      <c r="A24" s="65"/>
      <c r="B24" s="66" t="s">
        <v>242</v>
      </c>
      <c r="C24" s="69" t="s">
        <v>243</v>
      </c>
    </row>
    <row r="25" spans="1:3" ht="14.5" customHeight="1" x14ac:dyDescent="0.35">
      <c r="A25" s="63" t="s">
        <v>244</v>
      </c>
      <c r="B25" s="63"/>
      <c r="C25" s="64"/>
    </row>
    <row r="26" spans="1:3" ht="38.25" customHeight="1" x14ac:dyDescent="0.35">
      <c r="A26" s="65"/>
      <c r="B26" s="66" t="s">
        <v>245</v>
      </c>
      <c r="C26" s="69" t="s">
        <v>246</v>
      </c>
    </row>
    <row r="27" spans="1:3" ht="14.5" customHeight="1" x14ac:dyDescent="0.35">
      <c r="A27" s="63" t="s">
        <v>247</v>
      </c>
      <c r="B27" s="63"/>
      <c r="C27" s="64"/>
    </row>
    <row r="28" spans="1:3" ht="34.5" customHeight="1" x14ac:dyDescent="0.35">
      <c r="A28" s="65"/>
      <c r="B28" s="66" t="s">
        <v>248</v>
      </c>
      <c r="C28" s="69" t="s">
        <v>249</v>
      </c>
    </row>
    <row r="29" spans="1:3" x14ac:dyDescent="0.35">
      <c r="A29" s="63" t="s">
        <v>250</v>
      </c>
      <c r="B29" s="63"/>
      <c r="C29" s="64"/>
    </row>
    <row r="30" spans="1:3" ht="58" x14ac:dyDescent="0.35">
      <c r="A30" s="65"/>
      <c r="B30" s="66" t="s">
        <v>251</v>
      </c>
      <c r="C30" s="69" t="s">
        <v>252</v>
      </c>
    </row>
    <row r="31" spans="1:3" x14ac:dyDescent="0.35">
      <c r="A31" s="63" t="s">
        <v>253</v>
      </c>
      <c r="B31" s="63"/>
      <c r="C31" s="64"/>
    </row>
    <row r="32" spans="1:3" ht="29" x14ac:dyDescent="0.35">
      <c r="A32" s="65"/>
      <c r="B32" s="66" t="s">
        <v>254</v>
      </c>
      <c r="C32" s="69" t="s">
        <v>255</v>
      </c>
    </row>
    <row r="33" spans="1:3" x14ac:dyDescent="0.35">
      <c r="A33" s="63" t="s">
        <v>256</v>
      </c>
      <c r="B33" s="63"/>
      <c r="C33" s="64"/>
    </row>
    <row r="34" spans="1:3" x14ac:dyDescent="0.35">
      <c r="A34" s="65"/>
      <c r="B34" s="66" t="s">
        <v>257</v>
      </c>
      <c r="C34" s="69" t="s">
        <v>258</v>
      </c>
    </row>
    <row r="35" spans="1:3" x14ac:dyDescent="0.35">
      <c r="A35" s="213" t="s">
        <v>259</v>
      </c>
      <c r="B35" s="214"/>
      <c r="C35" s="215"/>
    </row>
    <row r="36" spans="1:3" ht="43.5" x14ac:dyDescent="0.35">
      <c r="B36" s="66" t="s">
        <v>260</v>
      </c>
      <c r="C36" s="69"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topLeftCell="A55" zoomScale="75" zoomScaleNormal="75" workbookViewId="0">
      <selection activeCell="C66" sqref="C66"/>
    </sheetView>
  </sheetViews>
  <sheetFormatPr baseColWidth="10" defaultColWidth="8.81640625" defaultRowHeight="14.5" outlineLevelRow="1" x14ac:dyDescent="0.35"/>
  <cols>
    <col min="1" max="1" width="13.36328125" style="77" customWidth="1"/>
    <col min="2" max="2" width="60.6328125" style="77" customWidth="1"/>
    <col min="3" max="3" width="39" style="77" bestFit="1" customWidth="1"/>
    <col min="4" max="4" width="35" style="77" bestFit="1" customWidth="1"/>
    <col min="5" max="5" width="6.6328125" style="77" customWidth="1"/>
    <col min="6" max="6" width="41.6328125" style="77" customWidth="1"/>
    <col min="7" max="7" width="41.6328125" style="74" customWidth="1"/>
    <col min="8" max="8" width="7.36328125" style="77" customWidth="1"/>
    <col min="9" max="10" width="38" style="77" customWidth="1"/>
    <col min="11" max="11" width="47.6328125" style="77" customWidth="1"/>
    <col min="12" max="12" width="7.36328125" style="77" customWidth="1"/>
    <col min="13" max="13" width="37" style="77" bestFit="1" customWidth="1"/>
    <col min="14" max="14" width="25.6328125" style="74" customWidth="1"/>
    <col min="15" max="16384" width="8.81640625" style="75"/>
  </cols>
  <sheetData>
    <row r="1" spans="1:13" ht="31" x14ac:dyDescent="0.35">
      <c r="A1" s="1" t="s">
        <v>263</v>
      </c>
      <c r="B1" s="1"/>
      <c r="C1" s="74"/>
      <c r="D1" s="74"/>
      <c r="E1" s="74"/>
      <c r="F1" s="22" t="s">
        <v>264</v>
      </c>
      <c r="H1" s="74"/>
      <c r="I1" s="1"/>
      <c r="J1" s="74"/>
      <c r="K1" s="74"/>
      <c r="L1" s="74"/>
      <c r="M1" s="74"/>
    </row>
    <row r="2" spans="1:13" ht="15" thickBot="1" x14ac:dyDescent="0.4">
      <c r="A2" s="74"/>
      <c r="B2" s="76"/>
      <c r="C2" s="76"/>
      <c r="D2" s="74"/>
      <c r="E2" s="74"/>
      <c r="F2" s="74"/>
      <c r="H2" s="74"/>
      <c r="L2" s="74"/>
      <c r="M2" s="74"/>
    </row>
    <row r="3" spans="1:13" ht="19" thickBot="1" x14ac:dyDescent="0.4">
      <c r="A3" s="78"/>
      <c r="B3" s="79" t="s">
        <v>265</v>
      </c>
      <c r="C3" s="148" t="s">
        <v>434</v>
      </c>
      <c r="D3" s="78"/>
      <c r="E3" s="78"/>
      <c r="F3" s="74"/>
      <c r="G3" s="78"/>
      <c r="H3" s="74"/>
      <c r="L3" s="74"/>
      <c r="M3" s="74"/>
    </row>
    <row r="4" spans="1:13" ht="15" thickBot="1" x14ac:dyDescent="0.4">
      <c r="H4" s="74"/>
      <c r="L4" s="74"/>
      <c r="M4" s="74"/>
    </row>
    <row r="5" spans="1:13" ht="18.5" x14ac:dyDescent="0.35">
      <c r="A5" s="80"/>
      <c r="B5" s="81" t="s">
        <v>266</v>
      </c>
      <c r="C5" s="80"/>
      <c r="E5" s="82"/>
      <c r="F5" s="82"/>
      <c r="H5" s="74"/>
      <c r="L5" s="74"/>
      <c r="M5" s="74"/>
    </row>
    <row r="6" spans="1:13" x14ac:dyDescent="0.35">
      <c r="B6" s="83" t="s">
        <v>267</v>
      </c>
      <c r="C6" s="82"/>
      <c r="D6" s="82"/>
      <c r="H6" s="74"/>
      <c r="L6" s="74"/>
      <c r="M6" s="74"/>
    </row>
    <row r="7" spans="1:13" x14ac:dyDescent="0.35">
      <c r="B7" s="84" t="s">
        <v>268</v>
      </c>
      <c r="C7" s="82"/>
      <c r="D7" s="82"/>
      <c r="H7" s="74"/>
      <c r="L7" s="74"/>
      <c r="M7" s="74"/>
    </row>
    <row r="8" spans="1:13" x14ac:dyDescent="0.35">
      <c r="B8" s="84" t="s">
        <v>269</v>
      </c>
      <c r="C8" s="82"/>
      <c r="D8" s="82"/>
      <c r="F8" s="77" t="s">
        <v>270</v>
      </c>
      <c r="H8" s="74"/>
      <c r="L8" s="74"/>
      <c r="M8" s="74"/>
    </row>
    <row r="9" spans="1:13" x14ac:dyDescent="0.35">
      <c r="B9" s="83" t="s">
        <v>271</v>
      </c>
      <c r="H9" s="74"/>
      <c r="L9" s="74"/>
      <c r="M9" s="74"/>
    </row>
    <row r="10" spans="1:13" x14ac:dyDescent="0.35">
      <c r="B10" s="83" t="s">
        <v>272</v>
      </c>
      <c r="H10" s="74"/>
      <c r="L10" s="74"/>
      <c r="M10" s="74"/>
    </row>
    <row r="11" spans="1:13" ht="15" thickBot="1" x14ac:dyDescent="0.4">
      <c r="B11" s="85" t="s">
        <v>273</v>
      </c>
      <c r="H11" s="74"/>
      <c r="L11" s="74"/>
      <c r="M11" s="74"/>
    </row>
    <row r="12" spans="1:13" x14ac:dyDescent="0.35">
      <c r="B12" s="86"/>
      <c r="H12" s="74"/>
      <c r="L12" s="74"/>
      <c r="M12" s="74"/>
    </row>
    <row r="13" spans="1:13" ht="37" x14ac:dyDescent="0.35">
      <c r="A13" s="87" t="s">
        <v>274</v>
      </c>
      <c r="B13" s="87" t="s">
        <v>267</v>
      </c>
      <c r="C13" s="88"/>
      <c r="D13" s="88"/>
      <c r="E13" s="88"/>
      <c r="F13" s="88"/>
      <c r="G13" s="89"/>
      <c r="H13" s="74"/>
      <c r="L13" s="74"/>
      <c r="M13" s="74"/>
    </row>
    <row r="14" spans="1:13" x14ac:dyDescent="0.35">
      <c r="A14" s="90" t="s">
        <v>275</v>
      </c>
      <c r="B14" s="91" t="s">
        <v>276</v>
      </c>
      <c r="C14" s="96" t="s">
        <v>1309</v>
      </c>
      <c r="E14" s="82"/>
      <c r="F14" s="82"/>
      <c r="H14" s="74"/>
      <c r="L14" s="74"/>
      <c r="M14" s="74"/>
    </row>
    <row r="15" spans="1:13" x14ac:dyDescent="0.35">
      <c r="A15" s="90" t="s">
        <v>278</v>
      </c>
      <c r="B15" s="91" t="s">
        <v>279</v>
      </c>
      <c r="C15" s="96" t="s">
        <v>1313</v>
      </c>
      <c r="E15" s="82"/>
      <c r="F15" s="82"/>
      <c r="H15" s="74"/>
      <c r="L15" s="74"/>
      <c r="M15" s="74"/>
    </row>
    <row r="16" spans="1:13" x14ac:dyDescent="0.35">
      <c r="A16" s="90" t="s">
        <v>280</v>
      </c>
      <c r="B16" s="91" t="s">
        <v>281</v>
      </c>
      <c r="C16" s="96" t="s">
        <v>277</v>
      </c>
      <c r="E16" s="82"/>
      <c r="F16" s="82"/>
      <c r="H16" s="74"/>
      <c r="L16" s="74"/>
      <c r="M16" s="74"/>
    </row>
    <row r="17" spans="1:23" ht="43.5" x14ac:dyDescent="0.35">
      <c r="A17" s="90" t="s">
        <v>282</v>
      </c>
      <c r="B17" s="91" t="s">
        <v>283</v>
      </c>
      <c r="C17" s="96" t="s">
        <v>1314</v>
      </c>
      <c r="E17" s="82"/>
      <c r="F17" s="82"/>
      <c r="H17" s="74"/>
      <c r="L17" s="74"/>
      <c r="M17" s="74"/>
    </row>
    <row r="18" spans="1:23" outlineLevel="1" x14ac:dyDescent="0.35">
      <c r="A18" s="90" t="s">
        <v>284</v>
      </c>
      <c r="B18" s="91" t="s">
        <v>285</v>
      </c>
      <c r="C18" s="203">
        <v>46112</v>
      </c>
      <c r="E18" s="82"/>
      <c r="F18" s="82"/>
      <c r="H18" s="74"/>
      <c r="L18" s="74"/>
      <c r="M18" s="74"/>
    </row>
    <row r="19" spans="1:23" outlineLevel="1" x14ac:dyDescent="0.35">
      <c r="A19" s="90" t="s">
        <v>286</v>
      </c>
      <c r="B19" s="91" t="s">
        <v>287</v>
      </c>
      <c r="C19" s="96" t="s">
        <v>1102</v>
      </c>
      <c r="E19" s="82"/>
      <c r="F19" s="82"/>
      <c r="H19" s="74"/>
      <c r="L19" s="74"/>
      <c r="M19" s="74"/>
    </row>
    <row r="20" spans="1:23" outlineLevel="1" x14ac:dyDescent="0.35">
      <c r="A20" s="90" t="s">
        <v>288</v>
      </c>
      <c r="B20" s="92" t="s">
        <v>289</v>
      </c>
      <c r="C20" s="96"/>
      <c r="E20" s="82"/>
      <c r="F20" s="82"/>
      <c r="H20" s="74"/>
      <c r="L20" s="74"/>
      <c r="M20" s="74"/>
    </row>
    <row r="21" spans="1:23" outlineLevel="1" x14ac:dyDescent="0.35">
      <c r="A21" s="90" t="s">
        <v>290</v>
      </c>
      <c r="B21" s="92" t="s">
        <v>291</v>
      </c>
      <c r="C21" s="96"/>
      <c r="E21" s="82"/>
      <c r="F21" s="82"/>
      <c r="H21" s="74"/>
      <c r="L21" s="74"/>
      <c r="M21" s="74"/>
    </row>
    <row r="22" spans="1:23" outlineLevel="1" x14ac:dyDescent="0.35">
      <c r="A22" s="90" t="s">
        <v>292</v>
      </c>
      <c r="B22" s="92"/>
      <c r="E22" s="82"/>
      <c r="F22" s="82"/>
      <c r="H22" s="74"/>
      <c r="L22" s="74"/>
      <c r="M22" s="74"/>
    </row>
    <row r="23" spans="1:23" outlineLevel="1" x14ac:dyDescent="0.35">
      <c r="A23" s="90" t="s">
        <v>293</v>
      </c>
      <c r="B23" s="92"/>
      <c r="E23" s="82"/>
      <c r="F23" s="82"/>
      <c r="H23" s="74"/>
      <c r="L23" s="74"/>
      <c r="M23" s="74"/>
    </row>
    <row r="24" spans="1:23" outlineLevel="1" x14ac:dyDescent="0.35">
      <c r="A24" s="90" t="s">
        <v>294</v>
      </c>
      <c r="B24" s="92"/>
      <c r="E24" s="82"/>
      <c r="F24" s="82"/>
      <c r="H24" s="74"/>
      <c r="L24" s="74"/>
      <c r="M24" s="74"/>
    </row>
    <row r="25" spans="1:23" outlineLevel="1" x14ac:dyDescent="0.35">
      <c r="A25" s="90" t="s">
        <v>295</v>
      </c>
      <c r="B25" s="92"/>
      <c r="E25" s="82"/>
      <c r="F25" s="82"/>
      <c r="H25" s="74"/>
      <c r="L25" s="74"/>
      <c r="M25" s="74"/>
    </row>
    <row r="26" spans="1:23" ht="18.5" x14ac:dyDescent="0.35">
      <c r="A26" s="88"/>
      <c r="B26" s="87" t="s">
        <v>268</v>
      </c>
      <c r="C26" s="88"/>
      <c r="D26" s="88"/>
      <c r="E26" s="88"/>
      <c r="F26" s="88"/>
      <c r="G26" s="89"/>
      <c r="H26" s="74"/>
      <c r="L26" s="74"/>
      <c r="M26" s="74"/>
    </row>
    <row r="27" spans="1:23" x14ac:dyDescent="0.35">
      <c r="A27" s="90" t="s">
        <v>296</v>
      </c>
      <c r="B27" s="93" t="s">
        <v>297</v>
      </c>
      <c r="C27" s="96" t="s">
        <v>1315</v>
      </c>
      <c r="D27" s="94"/>
      <c r="E27" s="94"/>
      <c r="F27" s="94"/>
      <c r="H27" s="74"/>
      <c r="L27" s="74"/>
      <c r="M27" s="74"/>
    </row>
    <row r="28" spans="1:23" x14ac:dyDescent="0.35">
      <c r="A28" s="90" t="s">
        <v>298</v>
      </c>
      <c r="B28" s="95" t="s">
        <v>299</v>
      </c>
      <c r="C28" s="96"/>
      <c r="E28" s="94"/>
      <c r="F28" s="94"/>
      <c r="H28" s="74"/>
      <c r="L28" s="74"/>
      <c r="W28" s="94" t="s">
        <v>300</v>
      </c>
    </row>
    <row r="29" spans="1:23" x14ac:dyDescent="0.35">
      <c r="A29" s="90" t="s">
        <v>301</v>
      </c>
      <c r="B29" s="93" t="s">
        <v>302</v>
      </c>
      <c r="C29" s="96" t="s">
        <v>1315</v>
      </c>
      <c r="E29" s="94"/>
      <c r="F29" s="94"/>
      <c r="H29" s="74"/>
      <c r="L29" s="74"/>
      <c r="W29" s="77" t="s">
        <v>303</v>
      </c>
    </row>
    <row r="30" spans="1:23" ht="39.5" customHeight="1" outlineLevel="1" x14ac:dyDescent="0.35">
      <c r="A30" s="90" t="s">
        <v>304</v>
      </c>
      <c r="B30" s="93" t="s">
        <v>305</v>
      </c>
      <c r="C30" s="96" t="s">
        <v>1316</v>
      </c>
      <c r="E30" s="94"/>
      <c r="F30" s="94"/>
      <c r="H30" s="74"/>
      <c r="L30" s="74"/>
      <c r="W30" s="96" t="s">
        <v>306</v>
      </c>
    </row>
    <row r="31" spans="1:23" outlineLevel="1" x14ac:dyDescent="0.35">
      <c r="A31" s="90" t="s">
        <v>307</v>
      </c>
      <c r="B31" s="97"/>
      <c r="E31" s="94"/>
      <c r="F31" s="94"/>
      <c r="H31" s="74"/>
      <c r="L31" s="74"/>
      <c r="M31" s="74"/>
    </row>
    <row r="32" spans="1:23" outlineLevel="1" x14ac:dyDescent="0.35">
      <c r="A32" s="90" t="s">
        <v>308</v>
      </c>
      <c r="B32" s="97"/>
      <c r="E32" s="94"/>
      <c r="F32" s="94"/>
      <c r="H32" s="74"/>
      <c r="L32" s="74"/>
      <c r="M32" s="74"/>
    </row>
    <row r="33" spans="1:14" outlineLevel="1" x14ac:dyDescent="0.35">
      <c r="A33" s="90" t="s">
        <v>309</v>
      </c>
      <c r="B33" s="97"/>
      <c r="E33" s="94"/>
      <c r="F33" s="94"/>
      <c r="H33" s="74"/>
      <c r="L33" s="74"/>
      <c r="M33" s="74"/>
    </row>
    <row r="34" spans="1:14" outlineLevel="1" x14ac:dyDescent="0.35">
      <c r="A34" s="90" t="s">
        <v>310</v>
      </c>
      <c r="B34" s="97"/>
      <c r="E34" s="94"/>
      <c r="F34" s="94"/>
      <c r="H34" s="74"/>
      <c r="L34" s="74"/>
      <c r="M34" s="74"/>
    </row>
    <row r="35" spans="1:14" outlineLevel="1" x14ac:dyDescent="0.35">
      <c r="A35" s="90" t="s">
        <v>311</v>
      </c>
      <c r="B35" s="98"/>
      <c r="E35" s="94"/>
      <c r="F35" s="94"/>
      <c r="H35" s="74"/>
      <c r="L35" s="74"/>
      <c r="M35" s="74"/>
    </row>
    <row r="36" spans="1:14" ht="18.5" x14ac:dyDescent="0.35">
      <c r="A36" s="87"/>
      <c r="B36" s="87" t="s">
        <v>269</v>
      </c>
      <c r="C36" s="87"/>
      <c r="D36" s="88"/>
      <c r="E36" s="88"/>
      <c r="F36" s="88"/>
      <c r="G36" s="89"/>
      <c r="H36" s="74"/>
      <c r="L36" s="74"/>
      <c r="M36" s="74"/>
    </row>
    <row r="37" spans="1:14" ht="15" customHeight="1" x14ac:dyDescent="0.35">
      <c r="A37" s="99"/>
      <c r="B37" s="100" t="s">
        <v>312</v>
      </c>
      <c r="C37" s="99" t="s">
        <v>313</v>
      </c>
      <c r="D37" s="101"/>
      <c r="E37" s="101"/>
      <c r="F37" s="101"/>
      <c r="G37" s="102"/>
      <c r="H37" s="74"/>
      <c r="L37" s="74"/>
      <c r="M37" s="74"/>
    </row>
    <row r="38" spans="1:14" x14ac:dyDescent="0.35">
      <c r="A38" s="90" t="s">
        <v>314</v>
      </c>
      <c r="B38" s="103" t="s">
        <v>315</v>
      </c>
      <c r="C38" s="157">
        <v>1718.6165085600001</v>
      </c>
      <c r="F38" s="94"/>
      <c r="H38" s="74"/>
      <c r="L38" s="74"/>
      <c r="M38" s="74"/>
    </row>
    <row r="39" spans="1:14" x14ac:dyDescent="0.35">
      <c r="A39" s="90" t="s">
        <v>316</v>
      </c>
      <c r="B39" s="103" t="s">
        <v>317</v>
      </c>
      <c r="C39" s="157">
        <v>750</v>
      </c>
      <c r="F39" s="94"/>
      <c r="H39" s="74"/>
      <c r="L39" s="74"/>
      <c r="M39" s="74"/>
      <c r="N39" s="75"/>
    </row>
    <row r="40" spans="1:14" outlineLevel="1" x14ac:dyDescent="0.35">
      <c r="A40" s="90" t="s">
        <v>318</v>
      </c>
      <c r="B40" s="104" t="s">
        <v>319</v>
      </c>
      <c r="C40" s="157" t="s">
        <v>1102</v>
      </c>
      <c r="F40" s="94"/>
      <c r="H40" s="74"/>
      <c r="L40" s="74"/>
      <c r="M40" s="74"/>
      <c r="N40" s="75"/>
    </row>
    <row r="41" spans="1:14" outlineLevel="1" x14ac:dyDescent="0.35">
      <c r="A41" s="90" t="s">
        <v>321</v>
      </c>
      <c r="B41" s="104" t="s">
        <v>322</v>
      </c>
      <c r="C41" s="157" t="s">
        <v>1102</v>
      </c>
      <c r="F41" s="94"/>
      <c r="H41" s="74"/>
      <c r="L41" s="74"/>
      <c r="M41" s="74"/>
      <c r="N41" s="75"/>
    </row>
    <row r="42" spans="1:14" outlineLevel="1" x14ac:dyDescent="0.35">
      <c r="A42" s="90" t="s">
        <v>323</v>
      </c>
      <c r="B42" s="105"/>
      <c r="C42" s="72"/>
      <c r="F42" s="94"/>
      <c r="H42" s="74"/>
      <c r="L42" s="74"/>
      <c r="M42" s="74"/>
      <c r="N42" s="75"/>
    </row>
    <row r="43" spans="1:14" outlineLevel="1" x14ac:dyDescent="0.35">
      <c r="A43" s="106" t="s">
        <v>324</v>
      </c>
      <c r="B43" s="94"/>
      <c r="F43" s="94"/>
      <c r="H43" s="74"/>
      <c r="L43" s="74"/>
      <c r="M43" s="74"/>
      <c r="N43" s="75"/>
    </row>
    <row r="44" spans="1:14" ht="15" customHeight="1" x14ac:dyDescent="0.35">
      <c r="A44" s="99"/>
      <c r="B44" s="99" t="s">
        <v>325</v>
      </c>
      <c r="C44" s="99" t="s">
        <v>326</v>
      </c>
      <c r="D44" s="99" t="s">
        <v>327</v>
      </c>
      <c r="E44" s="99"/>
      <c r="F44" s="99" t="s">
        <v>328</v>
      </c>
      <c r="G44" s="99" t="s">
        <v>329</v>
      </c>
      <c r="I44" s="74"/>
      <c r="J44" s="74"/>
      <c r="K44" s="75"/>
      <c r="L44" s="75"/>
      <c r="M44" s="75"/>
      <c r="N44" s="75"/>
    </row>
    <row r="45" spans="1:14" x14ac:dyDescent="0.35">
      <c r="A45" s="90" t="s">
        <v>330</v>
      </c>
      <c r="B45" s="103" t="s">
        <v>331</v>
      </c>
      <c r="C45" s="153">
        <v>0.05</v>
      </c>
      <c r="D45" s="108">
        <f>IF(OR(C38="[For completion]",C39="[For completion]"),"Please complete G.3.1.1 and G.3.1.2",(C38/C39-1-MAX(C45,F45)))</f>
        <v>1.2414886780799999</v>
      </c>
      <c r="E45" s="107"/>
      <c r="F45" s="153">
        <v>0</v>
      </c>
      <c r="G45" s="96" t="s">
        <v>1102</v>
      </c>
      <c r="H45" s="74"/>
      <c r="L45" s="74"/>
      <c r="M45" s="74"/>
      <c r="N45" s="75"/>
    </row>
    <row r="46" spans="1:14" outlineLevel="1" x14ac:dyDescent="0.35">
      <c r="A46" s="90"/>
      <c r="B46" s="90"/>
      <c r="C46" s="153"/>
      <c r="D46" s="107"/>
      <c r="E46" s="107"/>
      <c r="F46" s="153"/>
      <c r="G46" s="188"/>
      <c r="H46" s="74"/>
      <c r="L46" s="74"/>
      <c r="M46" s="74"/>
      <c r="N46" s="75"/>
    </row>
    <row r="47" spans="1:14" outlineLevel="1" x14ac:dyDescent="0.35">
      <c r="A47" s="90" t="s">
        <v>332</v>
      </c>
      <c r="B47" s="90" t="s">
        <v>333</v>
      </c>
      <c r="C47" s="157">
        <f>IF(OR(C38="[For completion]",C39="[For completion]"),"", C38-C39)</f>
        <v>968.61650856000006</v>
      </c>
      <c r="D47" s="107"/>
      <c r="E47" s="107"/>
      <c r="F47" s="153"/>
      <c r="G47" s="188"/>
      <c r="H47" s="74"/>
      <c r="L47" s="74"/>
      <c r="M47" s="74"/>
      <c r="N47" s="75"/>
    </row>
    <row r="48" spans="1:14" outlineLevel="1" x14ac:dyDescent="0.35">
      <c r="A48" s="90" t="s">
        <v>334</v>
      </c>
      <c r="B48" s="90"/>
      <c r="C48" s="188"/>
      <c r="D48" s="109"/>
      <c r="E48" s="109"/>
      <c r="F48" s="188"/>
      <c r="G48" s="188"/>
      <c r="H48" s="74"/>
      <c r="L48" s="74"/>
      <c r="M48" s="74"/>
      <c r="N48" s="75"/>
    </row>
    <row r="49" spans="1:14" outlineLevel="1" x14ac:dyDescent="0.35">
      <c r="A49" s="90" t="s">
        <v>335</v>
      </c>
      <c r="B49" s="110" t="s">
        <v>336</v>
      </c>
      <c r="C49" s="188"/>
      <c r="D49" s="109"/>
      <c r="E49" s="109"/>
      <c r="F49" s="188"/>
      <c r="G49" s="188"/>
      <c r="H49" s="74"/>
      <c r="L49" s="74"/>
      <c r="M49" s="74"/>
      <c r="N49" s="75"/>
    </row>
    <row r="50" spans="1:14" outlineLevel="1" x14ac:dyDescent="0.35">
      <c r="A50" s="90" t="s">
        <v>337</v>
      </c>
      <c r="B50" s="110" t="s">
        <v>338</v>
      </c>
      <c r="C50" s="188"/>
      <c r="D50" s="109"/>
      <c r="E50" s="109"/>
      <c r="F50" s="188"/>
      <c r="G50" s="188"/>
      <c r="H50" s="74"/>
      <c r="L50" s="74"/>
      <c r="M50" s="74"/>
      <c r="N50" s="75"/>
    </row>
    <row r="51" spans="1:14" outlineLevel="1" x14ac:dyDescent="0.35">
      <c r="A51" s="90" t="s">
        <v>339</v>
      </c>
      <c r="B51" s="110" t="s">
        <v>340</v>
      </c>
      <c r="C51" s="188"/>
      <c r="D51" s="109"/>
      <c r="E51" s="109"/>
      <c r="F51" s="188"/>
      <c r="G51" s="188"/>
      <c r="H51" s="74"/>
      <c r="L51" s="74"/>
      <c r="M51" s="74"/>
      <c r="N51" s="75"/>
    </row>
    <row r="52" spans="1:14" ht="15" customHeight="1" x14ac:dyDescent="0.35">
      <c r="A52" s="99"/>
      <c r="B52" s="100" t="s">
        <v>341</v>
      </c>
      <c r="C52" s="99" t="s">
        <v>313</v>
      </c>
      <c r="D52" s="99"/>
      <c r="E52" s="101"/>
      <c r="F52" s="102" t="s">
        <v>342</v>
      </c>
      <c r="G52" s="102"/>
      <c r="H52" s="74"/>
      <c r="L52" s="74"/>
      <c r="M52" s="74"/>
      <c r="N52" s="75"/>
    </row>
    <row r="53" spans="1:14" x14ac:dyDescent="0.35">
      <c r="A53" s="90" t="s">
        <v>343</v>
      </c>
      <c r="B53" s="103" t="s">
        <v>344</v>
      </c>
      <c r="C53" s="189">
        <v>0</v>
      </c>
      <c r="E53" s="111"/>
      <c r="F53" s="112">
        <f>IF($C$58=0,"",IF(C53="[for completion]","",C53/$C$58))</f>
        <v>0</v>
      </c>
      <c r="G53" s="190"/>
      <c r="H53" s="74"/>
      <c r="L53" s="74"/>
      <c r="M53" s="74"/>
      <c r="N53" s="75"/>
    </row>
    <row r="54" spans="1:14" x14ac:dyDescent="0.35">
      <c r="A54" s="90" t="s">
        <v>345</v>
      </c>
      <c r="B54" s="103" t="s">
        <v>346</v>
      </c>
      <c r="C54" s="189">
        <v>1718.6165085600001</v>
      </c>
      <c r="E54" s="111"/>
      <c r="F54" s="112">
        <f>IF($C$58=0,"",IF(C54="[for completion]","",C54/$C$58))</f>
        <v>1</v>
      </c>
      <c r="G54" s="190"/>
      <c r="H54" s="74"/>
      <c r="L54" s="74"/>
      <c r="M54" s="74"/>
      <c r="N54" s="75"/>
    </row>
    <row r="55" spans="1:14" x14ac:dyDescent="0.35">
      <c r="A55" s="90" t="s">
        <v>347</v>
      </c>
      <c r="B55" s="103" t="s">
        <v>348</v>
      </c>
      <c r="C55" s="189">
        <v>0</v>
      </c>
      <c r="E55" s="111"/>
      <c r="F55" s="112">
        <f>IF($C$58=0,"",IF(C55="[for completion]","",C55/$C$58))</f>
        <v>0</v>
      </c>
      <c r="G55" s="190"/>
      <c r="H55" s="74"/>
      <c r="L55" s="74"/>
      <c r="M55" s="74"/>
      <c r="N55" s="75"/>
    </row>
    <row r="56" spans="1:14" x14ac:dyDescent="0.35">
      <c r="A56" s="90" t="s">
        <v>349</v>
      </c>
      <c r="B56" s="103" t="s">
        <v>350</v>
      </c>
      <c r="C56" s="189">
        <v>0</v>
      </c>
      <c r="E56" s="111"/>
      <c r="F56" s="112">
        <f>IF($C$58=0,"",IF(C56="[for completion]","",C56/$C$58))</f>
        <v>0</v>
      </c>
      <c r="G56" s="190"/>
      <c r="H56" s="74"/>
      <c r="L56" s="74"/>
      <c r="M56" s="74"/>
      <c r="N56" s="75"/>
    </row>
    <row r="57" spans="1:14" x14ac:dyDescent="0.35">
      <c r="A57" s="90" t="s">
        <v>351</v>
      </c>
      <c r="B57" s="90" t="s">
        <v>352</v>
      </c>
      <c r="C57" s="189">
        <v>0</v>
      </c>
      <c r="E57" s="111"/>
      <c r="F57" s="112">
        <f>IF($C$58=0,"",IF(C57="[for completion]","",C57/$C$58))</f>
        <v>0</v>
      </c>
      <c r="G57" s="190"/>
      <c r="H57" s="74"/>
      <c r="L57" s="74"/>
      <c r="M57" s="74"/>
      <c r="N57" s="75"/>
    </row>
    <row r="58" spans="1:14" x14ac:dyDescent="0.35">
      <c r="A58" s="90" t="s">
        <v>353</v>
      </c>
      <c r="B58" s="114" t="s">
        <v>354</v>
      </c>
      <c r="C58" s="115">
        <f>IF(COUNT(C53:C57)=0, 0, IF(SUM(C53:C57)=C38, SUM(C53:C57), "The total should equal the Total Cover Assets reported in C38"))</f>
        <v>1718.6165085600001</v>
      </c>
      <c r="D58" s="111"/>
      <c r="E58" s="111"/>
      <c r="F58" s="116">
        <f>SUM(F53:F57)</f>
        <v>1</v>
      </c>
      <c r="G58" s="190"/>
      <c r="H58" s="74"/>
      <c r="L58" s="74"/>
      <c r="M58" s="74"/>
      <c r="N58" s="75"/>
    </row>
    <row r="59" spans="1:14" outlineLevel="1" x14ac:dyDescent="0.35">
      <c r="A59" s="90" t="s">
        <v>355</v>
      </c>
      <c r="B59" s="117" t="s">
        <v>356</v>
      </c>
      <c r="C59" s="157"/>
      <c r="E59" s="111"/>
      <c r="F59" s="112">
        <f t="shared" ref="F59:F64" si="0">IF($C$58=0,"",IF(C59="[for completion]","",C59/$C$58))</f>
        <v>0</v>
      </c>
      <c r="G59" s="190"/>
      <c r="H59" s="74"/>
      <c r="L59" s="74"/>
      <c r="M59" s="74"/>
      <c r="N59" s="75"/>
    </row>
    <row r="60" spans="1:14" outlineLevel="1" x14ac:dyDescent="0.35">
      <c r="A60" s="90" t="s">
        <v>357</v>
      </c>
      <c r="B60" s="117" t="s">
        <v>356</v>
      </c>
      <c r="C60" s="157"/>
      <c r="E60" s="111"/>
      <c r="F60" s="112">
        <f t="shared" si="0"/>
        <v>0</v>
      </c>
      <c r="G60" s="190"/>
      <c r="H60" s="74"/>
      <c r="L60" s="74"/>
      <c r="M60" s="74"/>
      <c r="N60" s="75"/>
    </row>
    <row r="61" spans="1:14" outlineLevel="1" x14ac:dyDescent="0.35">
      <c r="A61" s="90" t="s">
        <v>358</v>
      </c>
      <c r="B61" s="117" t="s">
        <v>356</v>
      </c>
      <c r="C61" s="157"/>
      <c r="E61" s="111"/>
      <c r="F61" s="112">
        <f t="shared" si="0"/>
        <v>0</v>
      </c>
      <c r="G61" s="190"/>
      <c r="H61" s="74"/>
      <c r="L61" s="74"/>
      <c r="M61" s="74"/>
      <c r="N61" s="75"/>
    </row>
    <row r="62" spans="1:14" outlineLevel="1" x14ac:dyDescent="0.35">
      <c r="A62" s="90" t="s">
        <v>359</v>
      </c>
      <c r="B62" s="117" t="s">
        <v>356</v>
      </c>
      <c r="C62" s="157"/>
      <c r="E62" s="111"/>
      <c r="F62" s="112">
        <f t="shared" si="0"/>
        <v>0</v>
      </c>
      <c r="G62" s="190"/>
      <c r="H62" s="74"/>
      <c r="L62" s="74"/>
      <c r="M62" s="74"/>
      <c r="N62" s="75"/>
    </row>
    <row r="63" spans="1:14" outlineLevel="1" x14ac:dyDescent="0.35">
      <c r="A63" s="90" t="s">
        <v>360</v>
      </c>
      <c r="B63" s="117" t="s">
        <v>356</v>
      </c>
      <c r="C63" s="157"/>
      <c r="E63" s="111"/>
      <c r="F63" s="112">
        <f t="shared" si="0"/>
        <v>0</v>
      </c>
      <c r="G63" s="190"/>
      <c r="H63" s="74"/>
      <c r="L63" s="74"/>
      <c r="M63" s="74"/>
      <c r="N63" s="75"/>
    </row>
    <row r="64" spans="1:14" outlineLevel="1" x14ac:dyDescent="0.35">
      <c r="A64" s="90" t="s">
        <v>361</v>
      </c>
      <c r="B64" s="117" t="s">
        <v>356</v>
      </c>
      <c r="C64" s="183"/>
      <c r="D64" s="75"/>
      <c r="E64" s="75"/>
      <c r="F64" s="112">
        <f t="shared" si="0"/>
        <v>0</v>
      </c>
      <c r="G64" s="191"/>
      <c r="H64" s="74"/>
      <c r="L64" s="74"/>
      <c r="M64" s="74"/>
      <c r="N64" s="75"/>
    </row>
    <row r="65" spans="1:14" ht="15" customHeight="1" x14ac:dyDescent="0.35">
      <c r="A65" s="99"/>
      <c r="B65" s="100" t="s">
        <v>362</v>
      </c>
      <c r="C65" s="119" t="s">
        <v>363</v>
      </c>
      <c r="D65" s="119" t="s">
        <v>364</v>
      </c>
      <c r="E65" s="101"/>
      <c r="F65" s="102" t="s">
        <v>365</v>
      </c>
      <c r="G65" s="102" t="s">
        <v>366</v>
      </c>
      <c r="H65" s="74"/>
      <c r="L65" s="74"/>
      <c r="M65" s="74"/>
      <c r="N65" s="75"/>
    </row>
    <row r="66" spans="1:14" x14ac:dyDescent="0.35">
      <c r="A66" s="90" t="s">
        <v>367</v>
      </c>
      <c r="B66" s="103" t="s">
        <v>368</v>
      </c>
      <c r="C66" s="189">
        <v>5.74</v>
      </c>
      <c r="D66" s="189" t="s">
        <v>320</v>
      </c>
      <c r="E66" s="120"/>
      <c r="F66" s="193"/>
      <c r="G66" s="194"/>
      <c r="H66" s="74"/>
      <c r="L66" s="74"/>
      <c r="M66" s="74"/>
      <c r="N66" s="75"/>
    </row>
    <row r="67" spans="1:14" x14ac:dyDescent="0.35">
      <c r="A67" s="90"/>
      <c r="B67" s="103"/>
      <c r="C67" s="96"/>
      <c r="D67" s="96"/>
      <c r="E67" s="120"/>
      <c r="F67" s="193"/>
      <c r="G67" s="194"/>
      <c r="H67" s="74"/>
      <c r="L67" s="74"/>
      <c r="M67" s="74"/>
      <c r="N67" s="75"/>
    </row>
    <row r="68" spans="1:14" x14ac:dyDescent="0.35">
      <c r="A68" s="90"/>
      <c r="B68" s="103" t="s">
        <v>369</v>
      </c>
      <c r="C68" s="192"/>
      <c r="D68" s="192"/>
      <c r="E68" s="120"/>
      <c r="F68" s="194"/>
      <c r="G68" s="194"/>
      <c r="H68" s="74"/>
      <c r="L68" s="74"/>
      <c r="M68" s="74"/>
      <c r="N68" s="75"/>
    </row>
    <row r="69" spans="1:14" x14ac:dyDescent="0.35">
      <c r="A69" s="90"/>
      <c r="B69" s="103" t="s">
        <v>370</v>
      </c>
      <c r="C69" s="96"/>
      <c r="D69" s="96"/>
      <c r="E69" s="120"/>
      <c r="F69" s="194"/>
      <c r="G69" s="194"/>
      <c r="H69" s="74"/>
      <c r="L69" s="74"/>
      <c r="M69" s="74"/>
      <c r="N69" s="75"/>
    </row>
    <row r="70" spans="1:14" x14ac:dyDescent="0.35">
      <c r="A70" s="90" t="s">
        <v>371</v>
      </c>
      <c r="B70" s="122" t="s">
        <v>372</v>
      </c>
      <c r="C70" s="157">
        <v>205.37793459683698</v>
      </c>
      <c r="D70" s="157" t="s">
        <v>320</v>
      </c>
      <c r="E70" s="123"/>
      <c r="F70" s="112">
        <f t="shared" ref="F70:F76" si="1">IF($C$77=0,"",IF(C70="[for completion]","",C70/$C$77))</f>
        <v>0.11950190968568804</v>
      </c>
      <c r="G70" s="112" t="str">
        <f>IF($D$77=0,"",IF(D70="[Mark as ND1 if not relevant]","",D70/$D$77))</f>
        <v/>
      </c>
      <c r="H70" s="74"/>
      <c r="L70" s="74"/>
      <c r="M70" s="74"/>
      <c r="N70" s="75"/>
    </row>
    <row r="71" spans="1:14" x14ac:dyDescent="0.35">
      <c r="A71" s="90" t="s">
        <v>373</v>
      </c>
      <c r="B71" s="122" t="s">
        <v>374</v>
      </c>
      <c r="C71" s="157">
        <v>199.05796797350428</v>
      </c>
      <c r="D71" s="157" t="s">
        <v>320</v>
      </c>
      <c r="E71" s="123"/>
      <c r="F71" s="112">
        <f t="shared" si="1"/>
        <v>0.1158245522221385</v>
      </c>
      <c r="G71" s="112" t="str">
        <f t="shared" ref="G71:G76" si="2">IF($D$77=0,"",IF(D71="[Mark as ND1 if not relevant]","",D71/$D$77))</f>
        <v/>
      </c>
      <c r="H71" s="74"/>
      <c r="L71" s="74"/>
      <c r="M71" s="74"/>
      <c r="N71" s="75"/>
    </row>
    <row r="72" spans="1:14" x14ac:dyDescent="0.35">
      <c r="A72" s="90" t="s">
        <v>375</v>
      </c>
      <c r="B72" s="122" t="s">
        <v>376</v>
      </c>
      <c r="C72" s="157">
        <v>153.36193311918274</v>
      </c>
      <c r="D72" s="157" t="s">
        <v>320</v>
      </c>
      <c r="E72" s="123"/>
      <c r="F72" s="112">
        <f t="shared" si="1"/>
        <v>8.9235700596598369E-2</v>
      </c>
      <c r="G72" s="112" t="str">
        <f t="shared" si="2"/>
        <v/>
      </c>
      <c r="H72" s="74"/>
      <c r="L72" s="74"/>
      <c r="M72" s="74"/>
      <c r="N72" s="75"/>
    </row>
    <row r="73" spans="1:14" x14ac:dyDescent="0.35">
      <c r="A73" s="90" t="s">
        <v>377</v>
      </c>
      <c r="B73" s="122" t="s">
        <v>378</v>
      </c>
      <c r="C73" s="157">
        <v>187.47627409162291</v>
      </c>
      <c r="D73" s="157" t="s">
        <v>320</v>
      </c>
      <c r="E73" s="123"/>
      <c r="F73" s="112">
        <f t="shared" si="1"/>
        <v>0.10908558808270077</v>
      </c>
      <c r="G73" s="112" t="str">
        <f t="shared" si="2"/>
        <v/>
      </c>
      <c r="H73" s="74"/>
      <c r="L73" s="74"/>
      <c r="M73" s="74"/>
      <c r="N73" s="75"/>
    </row>
    <row r="74" spans="1:14" x14ac:dyDescent="0.35">
      <c r="A74" s="90" t="s">
        <v>379</v>
      </c>
      <c r="B74" s="122" t="s">
        <v>380</v>
      </c>
      <c r="C74" s="157">
        <v>167.66850926216617</v>
      </c>
      <c r="D74" s="157" t="s">
        <v>320</v>
      </c>
      <c r="E74" s="123"/>
      <c r="F74" s="112">
        <f t="shared" si="1"/>
        <v>9.7560174077677753E-2</v>
      </c>
      <c r="G74" s="112" t="str">
        <f t="shared" si="2"/>
        <v/>
      </c>
      <c r="H74" s="74"/>
      <c r="L74" s="74"/>
      <c r="M74" s="74"/>
      <c r="N74" s="75"/>
    </row>
    <row r="75" spans="1:14" x14ac:dyDescent="0.35">
      <c r="A75" s="90" t="s">
        <v>381</v>
      </c>
      <c r="B75" s="122" t="s">
        <v>382</v>
      </c>
      <c r="C75" s="157">
        <v>570.38922317109848</v>
      </c>
      <c r="D75" s="157" t="s">
        <v>320</v>
      </c>
      <c r="E75" s="123"/>
      <c r="F75" s="112">
        <f t="shared" si="1"/>
        <v>0.33188863042608541</v>
      </c>
      <c r="G75" s="112" t="str">
        <f t="shared" si="2"/>
        <v/>
      </c>
      <c r="H75" s="74"/>
      <c r="L75" s="74"/>
      <c r="M75" s="74"/>
      <c r="N75" s="75"/>
    </row>
    <row r="76" spans="1:14" x14ac:dyDescent="0.35">
      <c r="A76" s="90" t="s">
        <v>383</v>
      </c>
      <c r="B76" s="122" t="s">
        <v>384</v>
      </c>
      <c r="C76" s="157">
        <v>235.28449736558866</v>
      </c>
      <c r="D76" s="157" t="s">
        <v>320</v>
      </c>
      <c r="E76" s="123"/>
      <c r="F76" s="112">
        <f t="shared" si="1"/>
        <v>0.13690344490911105</v>
      </c>
      <c r="G76" s="112" t="str">
        <f t="shared" si="2"/>
        <v/>
      </c>
      <c r="H76" s="74"/>
      <c r="L76" s="74"/>
      <c r="M76" s="74"/>
      <c r="N76" s="75"/>
    </row>
    <row r="77" spans="1:14" x14ac:dyDescent="0.35">
      <c r="A77" s="90" t="s">
        <v>385</v>
      </c>
      <c r="B77" s="124" t="s">
        <v>354</v>
      </c>
      <c r="C77" s="115">
        <f>SUM(C70:C76)</f>
        <v>1718.6163395800004</v>
      </c>
      <c r="D77" s="115">
        <f>SUM(D70:D76)</f>
        <v>0</v>
      </c>
      <c r="E77" s="94"/>
      <c r="F77" s="116">
        <f>SUM(F70:F76)</f>
        <v>0.99999999999999978</v>
      </c>
      <c r="G77" s="116">
        <f>SUM(G70:G76)</f>
        <v>0</v>
      </c>
      <c r="H77" s="74"/>
      <c r="L77" s="74"/>
      <c r="M77" s="74"/>
      <c r="N77" s="75"/>
    </row>
    <row r="78" spans="1:14" outlineLevel="1" x14ac:dyDescent="0.35">
      <c r="A78" s="90" t="s">
        <v>386</v>
      </c>
      <c r="B78" s="125" t="s">
        <v>387</v>
      </c>
      <c r="C78" s="181"/>
      <c r="D78" s="181"/>
      <c r="E78" s="94"/>
      <c r="F78" s="112">
        <f>IF($C$77=0,"",IF(C78="[for completion]","",C78/$C$77))</f>
        <v>0</v>
      </c>
      <c r="G78" s="112" t="str">
        <f t="shared" ref="G78:G87" si="3">IF($D$77=0,"",IF(D78="[for completion]","",D78/$D$77))</f>
        <v/>
      </c>
      <c r="H78" s="74"/>
      <c r="L78" s="74"/>
      <c r="M78" s="74"/>
      <c r="N78" s="75"/>
    </row>
    <row r="79" spans="1:14" outlineLevel="1" x14ac:dyDescent="0.35">
      <c r="A79" s="90" t="s">
        <v>388</v>
      </c>
      <c r="B79" s="125" t="s">
        <v>389</v>
      </c>
      <c r="C79" s="181"/>
      <c r="D79" s="181"/>
      <c r="E79" s="94"/>
      <c r="F79" s="112">
        <f t="shared" ref="F79:F87" si="4">IF($C$77=0,"",IF(C79="[for completion]","",C79/$C$77))</f>
        <v>0</v>
      </c>
      <c r="G79" s="112" t="str">
        <f t="shared" si="3"/>
        <v/>
      </c>
      <c r="H79" s="74"/>
      <c r="L79" s="74"/>
      <c r="M79" s="74"/>
      <c r="N79" s="75"/>
    </row>
    <row r="80" spans="1:14" outlineLevel="1" x14ac:dyDescent="0.35">
      <c r="A80" s="90" t="s">
        <v>390</v>
      </c>
      <c r="B80" s="125" t="s">
        <v>391</v>
      </c>
      <c r="C80" s="181"/>
      <c r="D80" s="181"/>
      <c r="E80" s="94"/>
      <c r="F80" s="112">
        <f t="shared" si="4"/>
        <v>0</v>
      </c>
      <c r="G80" s="112" t="str">
        <f t="shared" si="3"/>
        <v/>
      </c>
      <c r="H80" s="74"/>
      <c r="L80" s="74"/>
      <c r="M80" s="74"/>
      <c r="N80" s="75"/>
    </row>
    <row r="81" spans="1:14" outlineLevel="1" x14ac:dyDescent="0.35">
      <c r="A81" s="90" t="s">
        <v>392</v>
      </c>
      <c r="B81" s="125" t="s">
        <v>393</v>
      </c>
      <c r="C81" s="181"/>
      <c r="D81" s="181"/>
      <c r="E81" s="94"/>
      <c r="F81" s="112">
        <f t="shared" si="4"/>
        <v>0</v>
      </c>
      <c r="G81" s="112" t="str">
        <f t="shared" si="3"/>
        <v/>
      </c>
      <c r="H81" s="74"/>
      <c r="L81" s="74"/>
      <c r="M81" s="74"/>
      <c r="N81" s="75"/>
    </row>
    <row r="82" spans="1:14" outlineLevel="1" x14ac:dyDescent="0.35">
      <c r="A82" s="90" t="s">
        <v>394</v>
      </c>
      <c r="B82" s="125" t="s">
        <v>395</v>
      </c>
      <c r="C82" s="181"/>
      <c r="D82" s="181"/>
      <c r="E82" s="94"/>
      <c r="F82" s="112">
        <f t="shared" si="4"/>
        <v>0</v>
      </c>
      <c r="G82" s="112" t="str">
        <f t="shared" si="3"/>
        <v/>
      </c>
      <c r="H82" s="74"/>
      <c r="L82" s="74"/>
      <c r="M82" s="74"/>
      <c r="N82" s="75"/>
    </row>
    <row r="83" spans="1:14" outlineLevel="1" x14ac:dyDescent="0.35">
      <c r="A83" s="90" t="s">
        <v>396</v>
      </c>
      <c r="B83" s="126"/>
      <c r="C83" s="111"/>
      <c r="D83" s="111"/>
      <c r="E83" s="94"/>
      <c r="F83" s="113"/>
      <c r="G83" s="113"/>
      <c r="H83" s="74"/>
      <c r="L83" s="74"/>
      <c r="M83" s="74"/>
      <c r="N83" s="75"/>
    </row>
    <row r="84" spans="1:14" outlineLevel="1" x14ac:dyDescent="0.35">
      <c r="A84" s="90" t="s">
        <v>397</v>
      </c>
      <c r="B84" s="126"/>
      <c r="C84" s="111"/>
      <c r="D84" s="111"/>
      <c r="E84" s="94"/>
      <c r="F84" s="113"/>
      <c r="G84" s="113"/>
      <c r="H84" s="74"/>
      <c r="L84" s="74"/>
      <c r="M84" s="74"/>
      <c r="N84" s="75"/>
    </row>
    <row r="85" spans="1:14" outlineLevel="1" x14ac:dyDescent="0.35">
      <c r="A85" s="90" t="s">
        <v>398</v>
      </c>
      <c r="B85" s="126"/>
      <c r="C85" s="111"/>
      <c r="D85" s="111"/>
      <c r="E85" s="94"/>
      <c r="F85" s="113"/>
      <c r="G85" s="113"/>
      <c r="H85" s="74"/>
      <c r="L85" s="74"/>
      <c r="M85" s="74"/>
      <c r="N85" s="75"/>
    </row>
    <row r="86" spans="1:14" outlineLevel="1" x14ac:dyDescent="0.35">
      <c r="A86" s="90" t="s">
        <v>399</v>
      </c>
      <c r="B86" s="127"/>
      <c r="C86" s="111"/>
      <c r="D86" s="111"/>
      <c r="E86" s="94"/>
      <c r="F86" s="113">
        <f t="shared" si="4"/>
        <v>0</v>
      </c>
      <c r="G86" s="113" t="str">
        <f t="shared" si="3"/>
        <v/>
      </c>
      <c r="H86" s="74"/>
      <c r="L86" s="74"/>
      <c r="M86" s="74"/>
      <c r="N86" s="75"/>
    </row>
    <row r="87" spans="1:14" outlineLevel="1" x14ac:dyDescent="0.35">
      <c r="A87" s="90" t="s">
        <v>400</v>
      </c>
      <c r="B87" s="126"/>
      <c r="C87" s="111"/>
      <c r="D87" s="111"/>
      <c r="E87" s="94"/>
      <c r="F87" s="113">
        <f t="shared" si="4"/>
        <v>0</v>
      </c>
      <c r="G87" s="113" t="str">
        <f t="shared" si="3"/>
        <v/>
      </c>
      <c r="H87" s="74"/>
      <c r="L87" s="74"/>
      <c r="M87" s="74"/>
      <c r="N87" s="75"/>
    </row>
    <row r="88" spans="1:14" ht="15" customHeight="1" x14ac:dyDescent="0.35">
      <c r="A88" s="99"/>
      <c r="B88" s="100" t="s">
        <v>401</v>
      </c>
      <c r="C88" s="119" t="s">
        <v>402</v>
      </c>
      <c r="D88" s="119" t="s">
        <v>403</v>
      </c>
      <c r="E88" s="101"/>
      <c r="F88" s="102" t="s">
        <v>404</v>
      </c>
      <c r="G88" s="99" t="s">
        <v>405</v>
      </c>
      <c r="H88" s="74"/>
      <c r="L88" s="74"/>
      <c r="M88" s="74"/>
      <c r="N88" s="75"/>
    </row>
    <row r="89" spans="1:14" x14ac:dyDescent="0.35">
      <c r="A89" s="90" t="s">
        <v>406</v>
      </c>
      <c r="B89" s="103" t="s">
        <v>407</v>
      </c>
      <c r="C89" s="204">
        <v>3.0055999999999998</v>
      </c>
      <c r="D89" s="189" t="s">
        <v>320</v>
      </c>
      <c r="E89" s="120"/>
      <c r="F89" s="196"/>
      <c r="G89" s="197"/>
      <c r="H89" s="74"/>
      <c r="L89" s="74"/>
      <c r="M89" s="74"/>
      <c r="N89" s="75"/>
    </row>
    <row r="90" spans="1:14" x14ac:dyDescent="0.35">
      <c r="A90" s="90"/>
      <c r="B90" s="103"/>
      <c r="C90" s="189"/>
      <c r="D90" s="189"/>
      <c r="E90" s="120"/>
      <c r="F90" s="196"/>
      <c r="G90" s="197"/>
      <c r="H90" s="74"/>
      <c r="L90" s="74"/>
      <c r="M90" s="74"/>
      <c r="N90" s="75"/>
    </row>
    <row r="91" spans="1:14" x14ac:dyDescent="0.35">
      <c r="A91" s="90"/>
      <c r="B91" s="103" t="s">
        <v>408</v>
      </c>
      <c r="C91" s="195"/>
      <c r="D91" s="195"/>
      <c r="E91" s="120"/>
      <c r="F91" s="197"/>
      <c r="G91" s="197"/>
      <c r="H91" s="74"/>
      <c r="L91" s="74"/>
      <c r="M91" s="74"/>
      <c r="N91" s="75"/>
    </row>
    <row r="92" spans="1:14" x14ac:dyDescent="0.35">
      <c r="A92" s="90" t="s">
        <v>409</v>
      </c>
      <c r="B92" s="103" t="s">
        <v>370</v>
      </c>
      <c r="C92" s="189"/>
      <c r="D92" s="189"/>
      <c r="E92" s="120"/>
      <c r="F92" s="197"/>
      <c r="G92" s="197"/>
      <c r="H92" s="74"/>
      <c r="L92" s="74"/>
      <c r="M92" s="74"/>
      <c r="N92" s="75"/>
    </row>
    <row r="93" spans="1:14" x14ac:dyDescent="0.35">
      <c r="A93" s="90" t="s">
        <v>410</v>
      </c>
      <c r="B93" s="122" t="s">
        <v>372</v>
      </c>
      <c r="C93" s="157">
        <v>0</v>
      </c>
      <c r="D93" s="157" t="s">
        <v>320</v>
      </c>
      <c r="E93" s="123"/>
      <c r="F93" s="112">
        <f>IF($C$100=0,"",IF(C93="[for completion]","",IF(C93="","",C93/$C$100)))</f>
        <v>0</v>
      </c>
      <c r="G93" s="112" t="str">
        <f>IF($D$100=0,"",IF(D93="[Mark as ND1 if not relevant]","",IF(D93="","",D93/$D$100)))</f>
        <v/>
      </c>
      <c r="H93" s="74"/>
      <c r="L93" s="74"/>
      <c r="M93" s="74"/>
      <c r="N93" s="75"/>
    </row>
    <row r="94" spans="1:14" x14ac:dyDescent="0.35">
      <c r="A94" s="90" t="s">
        <v>411</v>
      </c>
      <c r="B94" s="122" t="s">
        <v>374</v>
      </c>
      <c r="C94" s="157">
        <v>0</v>
      </c>
      <c r="D94" s="157" t="s">
        <v>320</v>
      </c>
      <c r="E94" s="123"/>
      <c r="F94" s="112">
        <f t="shared" ref="F94:F99" si="5">IF($C$100=0,"",IF(C94="[for completion]","",IF(C94="","",C94/$C$100)))</f>
        <v>0</v>
      </c>
      <c r="G94" s="112" t="str">
        <f t="shared" ref="G94:G99" si="6">IF($D$100=0,"",IF(D94="[Mark as ND1 if not relevant]","",IF(D94="","",D94/$D$100)))</f>
        <v/>
      </c>
      <c r="H94" s="74"/>
      <c r="L94" s="74"/>
      <c r="M94" s="74"/>
      <c r="N94" s="75"/>
    </row>
    <row r="95" spans="1:14" x14ac:dyDescent="0.35">
      <c r="A95" s="90" t="s">
        <v>412</v>
      </c>
      <c r="B95" s="122" t="s">
        <v>376</v>
      </c>
      <c r="C95" s="157">
        <v>0</v>
      </c>
      <c r="D95" s="157" t="s">
        <v>320</v>
      </c>
      <c r="E95" s="123"/>
      <c r="F95" s="112">
        <f t="shared" si="5"/>
        <v>0</v>
      </c>
      <c r="G95" s="112" t="str">
        <f t="shared" si="6"/>
        <v/>
      </c>
      <c r="H95" s="74"/>
      <c r="L95" s="74"/>
      <c r="M95" s="74"/>
      <c r="N95" s="75"/>
    </row>
    <row r="96" spans="1:14" x14ac:dyDescent="0.35">
      <c r="A96" s="90" t="s">
        <v>413</v>
      </c>
      <c r="B96" s="122" t="s">
        <v>378</v>
      </c>
      <c r="C96" s="157">
        <v>750</v>
      </c>
      <c r="D96" s="157" t="s">
        <v>320</v>
      </c>
      <c r="E96" s="123"/>
      <c r="F96" s="112">
        <f t="shared" si="5"/>
        <v>1</v>
      </c>
      <c r="G96" s="112" t="str">
        <f t="shared" si="6"/>
        <v/>
      </c>
      <c r="H96" s="74"/>
      <c r="L96" s="74"/>
      <c r="M96" s="74"/>
      <c r="N96" s="75"/>
    </row>
    <row r="97" spans="1:14" x14ac:dyDescent="0.35">
      <c r="A97" s="90" t="s">
        <v>414</v>
      </c>
      <c r="B97" s="122" t="s">
        <v>380</v>
      </c>
      <c r="C97" s="157">
        <v>0</v>
      </c>
      <c r="D97" s="157" t="s">
        <v>320</v>
      </c>
      <c r="E97" s="123"/>
      <c r="F97" s="112">
        <f t="shared" si="5"/>
        <v>0</v>
      </c>
      <c r="G97" s="112" t="str">
        <f t="shared" si="6"/>
        <v/>
      </c>
      <c r="H97" s="74"/>
      <c r="L97" s="74"/>
      <c r="M97" s="74"/>
    </row>
    <row r="98" spans="1:14" x14ac:dyDescent="0.35">
      <c r="A98" s="90" t="s">
        <v>415</v>
      </c>
      <c r="B98" s="122" t="s">
        <v>382</v>
      </c>
      <c r="C98" s="157">
        <v>0</v>
      </c>
      <c r="D98" s="157" t="s">
        <v>320</v>
      </c>
      <c r="E98" s="123"/>
      <c r="F98" s="112">
        <f t="shared" si="5"/>
        <v>0</v>
      </c>
      <c r="G98" s="112" t="str">
        <f t="shared" si="6"/>
        <v/>
      </c>
      <c r="H98" s="74"/>
      <c r="L98" s="74"/>
      <c r="M98" s="74"/>
    </row>
    <row r="99" spans="1:14" x14ac:dyDescent="0.35">
      <c r="A99" s="90" t="s">
        <v>416</v>
      </c>
      <c r="B99" s="122" t="s">
        <v>384</v>
      </c>
      <c r="C99" s="157">
        <v>0</v>
      </c>
      <c r="D99" s="157" t="s">
        <v>320</v>
      </c>
      <c r="E99" s="123"/>
      <c r="F99" s="112">
        <f t="shared" si="5"/>
        <v>0</v>
      </c>
      <c r="G99" s="112" t="str">
        <f t="shared" si="6"/>
        <v/>
      </c>
      <c r="H99" s="74"/>
      <c r="L99" s="74"/>
      <c r="M99" s="74"/>
    </row>
    <row r="100" spans="1:14" x14ac:dyDescent="0.35">
      <c r="A100" s="90" t="s">
        <v>417</v>
      </c>
      <c r="B100" s="124" t="s">
        <v>354</v>
      </c>
      <c r="C100" s="115">
        <f>SUM(C93:C99)</f>
        <v>750</v>
      </c>
      <c r="D100" s="115">
        <f>SUM(D93:D99)</f>
        <v>0</v>
      </c>
      <c r="E100" s="94"/>
      <c r="F100" s="116">
        <f>SUM(F93:F99)</f>
        <v>1</v>
      </c>
      <c r="G100" s="116">
        <f>SUM(G93:G99)</f>
        <v>0</v>
      </c>
      <c r="H100" s="74"/>
      <c r="L100" s="74"/>
      <c r="M100" s="74"/>
    </row>
    <row r="101" spans="1:14" outlineLevel="1" x14ac:dyDescent="0.35">
      <c r="A101" s="90" t="s">
        <v>418</v>
      </c>
      <c r="B101" s="125" t="s">
        <v>387</v>
      </c>
      <c r="C101" s="181"/>
      <c r="D101" s="181"/>
      <c r="E101" s="94"/>
      <c r="F101" s="112">
        <f>IF($C$100=0,"",IF(C101="[for completion]","",C101/$C$100))</f>
        <v>0</v>
      </c>
      <c r="G101" s="112" t="str">
        <f>IF($D$100=0,"",IF(D101="[for completion]","",D101/$D$100))</f>
        <v/>
      </c>
      <c r="H101" s="74"/>
      <c r="L101" s="74"/>
      <c r="M101" s="74"/>
    </row>
    <row r="102" spans="1:14" outlineLevel="1" x14ac:dyDescent="0.35">
      <c r="A102" s="90" t="s">
        <v>419</v>
      </c>
      <c r="B102" s="125" t="s">
        <v>389</v>
      </c>
      <c r="C102" s="181"/>
      <c r="D102" s="181"/>
      <c r="E102" s="94"/>
      <c r="F102" s="112">
        <f>IF($C$100=0,"",IF(C102="[for completion]","",C102/$C$100))</f>
        <v>0</v>
      </c>
      <c r="G102" s="112" t="str">
        <f>IF($D$100=0,"",IF(D102="[for completion]","",D102/$D$100))</f>
        <v/>
      </c>
      <c r="H102" s="74"/>
      <c r="L102" s="74"/>
      <c r="M102" s="74"/>
    </row>
    <row r="103" spans="1:14" outlineLevel="1" x14ac:dyDescent="0.35">
      <c r="A103" s="90" t="s">
        <v>420</v>
      </c>
      <c r="B103" s="125" t="s">
        <v>391</v>
      </c>
      <c r="C103" s="181"/>
      <c r="D103" s="181"/>
      <c r="E103" s="94"/>
      <c r="F103" s="112">
        <f>IF($C$100=0,"",IF(C103="[for completion]","",C103/$C$100))</f>
        <v>0</v>
      </c>
      <c r="G103" s="112" t="str">
        <f>IF($D$100=0,"",IF(D103="[for completion]","",D103/$D$100))</f>
        <v/>
      </c>
      <c r="H103" s="74"/>
      <c r="L103" s="74"/>
      <c r="M103" s="74"/>
    </row>
    <row r="104" spans="1:14" outlineLevel="1" x14ac:dyDescent="0.35">
      <c r="A104" s="90" t="s">
        <v>421</v>
      </c>
      <c r="B104" s="125" t="s">
        <v>393</v>
      </c>
      <c r="C104" s="181"/>
      <c r="D104" s="181"/>
      <c r="E104" s="94"/>
      <c r="F104" s="112">
        <f>IF($C$100=0,"",IF(C104="[for completion]","",C104/$C$100))</f>
        <v>0</v>
      </c>
      <c r="G104" s="112" t="str">
        <f>IF($D$100=0,"",IF(D104="[for completion]","",D104/$D$100))</f>
        <v/>
      </c>
      <c r="H104" s="74"/>
      <c r="L104" s="74"/>
      <c r="M104" s="74"/>
    </row>
    <row r="105" spans="1:14" outlineLevel="1" x14ac:dyDescent="0.35">
      <c r="A105" s="90" t="s">
        <v>422</v>
      </c>
      <c r="B105" s="125" t="s">
        <v>395</v>
      </c>
      <c r="C105" s="181"/>
      <c r="D105" s="181"/>
      <c r="E105" s="94"/>
      <c r="F105" s="112">
        <f>IF($C$100=0,"",IF(C105="[for completion]","",C105/$C$100))</f>
        <v>0</v>
      </c>
      <c r="G105" s="112" t="str">
        <f>IF($D$100=0,"",IF(D105="[for completion]","",D105/$D$100))</f>
        <v/>
      </c>
      <c r="H105" s="74"/>
      <c r="L105" s="74"/>
      <c r="M105" s="74"/>
    </row>
    <row r="106" spans="1:14" outlineLevel="1" x14ac:dyDescent="0.35">
      <c r="A106" s="90" t="s">
        <v>423</v>
      </c>
      <c r="B106" s="126"/>
      <c r="C106" s="111"/>
      <c r="D106" s="111"/>
      <c r="E106" s="94"/>
      <c r="F106" s="113"/>
      <c r="G106" s="113"/>
      <c r="H106" s="74"/>
      <c r="L106" s="74"/>
      <c r="M106" s="74"/>
    </row>
    <row r="107" spans="1:14" outlineLevel="1" x14ac:dyDescent="0.35">
      <c r="A107" s="90" t="s">
        <v>424</v>
      </c>
      <c r="B107" s="126"/>
      <c r="C107" s="111"/>
      <c r="D107" s="111"/>
      <c r="E107" s="94"/>
      <c r="F107" s="113"/>
      <c r="G107" s="113"/>
      <c r="H107" s="74"/>
      <c r="L107" s="74"/>
      <c r="M107" s="74"/>
    </row>
    <row r="108" spans="1:14" outlineLevel="1" x14ac:dyDescent="0.35">
      <c r="A108" s="90" t="s">
        <v>425</v>
      </c>
      <c r="B108" s="127"/>
      <c r="C108" s="111"/>
      <c r="D108" s="111"/>
      <c r="E108" s="94"/>
      <c r="F108" s="113"/>
      <c r="G108" s="113"/>
      <c r="H108" s="74"/>
      <c r="L108" s="74"/>
      <c r="M108" s="74"/>
    </row>
    <row r="109" spans="1:14" outlineLevel="1" x14ac:dyDescent="0.35">
      <c r="A109" s="90" t="s">
        <v>426</v>
      </c>
      <c r="B109" s="126"/>
      <c r="C109" s="111"/>
      <c r="D109" s="111"/>
      <c r="E109" s="94"/>
      <c r="F109" s="113"/>
      <c r="G109" s="113"/>
      <c r="H109" s="74"/>
      <c r="L109" s="74"/>
      <c r="M109" s="74"/>
    </row>
    <row r="110" spans="1:14" outlineLevel="1" x14ac:dyDescent="0.35">
      <c r="A110" s="90" t="s">
        <v>427</v>
      </c>
      <c r="B110" s="126"/>
      <c r="C110" s="111"/>
      <c r="D110" s="111"/>
      <c r="E110" s="94"/>
      <c r="F110" s="113"/>
      <c r="G110" s="113"/>
      <c r="H110" s="74"/>
      <c r="L110" s="74"/>
      <c r="M110" s="74"/>
    </row>
    <row r="111" spans="1:14" ht="15" customHeight="1" x14ac:dyDescent="0.35">
      <c r="A111" s="99"/>
      <c r="B111" s="128" t="s">
        <v>428</v>
      </c>
      <c r="C111" s="102" t="s">
        <v>429</v>
      </c>
      <c r="D111" s="102" t="s">
        <v>430</v>
      </c>
      <c r="E111" s="101"/>
      <c r="F111" s="102" t="s">
        <v>431</v>
      </c>
      <c r="G111" s="102" t="s">
        <v>432</v>
      </c>
      <c r="H111" s="74"/>
      <c r="L111" s="74"/>
      <c r="M111" s="74"/>
    </row>
    <row r="112" spans="1:14" s="73" customFormat="1" x14ac:dyDescent="0.35">
      <c r="A112" s="90" t="s">
        <v>433</v>
      </c>
      <c r="B112" s="103" t="s">
        <v>434</v>
      </c>
      <c r="C112" s="157">
        <v>1718.6165085600001</v>
      </c>
      <c r="D112" s="157">
        <v>1718.6165085600001</v>
      </c>
      <c r="E112" s="113"/>
      <c r="F112" s="112">
        <f t="shared" ref="F112:F136" si="7">IF($C$131=0,"",IF(C112="[for completion]","",IF(C112="","",C112/$C$131)))</f>
        <v>1</v>
      </c>
      <c r="G112" s="112">
        <f t="shared" ref="G112:G136" si="8">IF($D$131=0,"",IF(D112="[for completion]","",IF(D112="","",D112/$D$131)))</f>
        <v>1</v>
      </c>
      <c r="I112" s="77"/>
      <c r="J112" s="77"/>
      <c r="K112" s="77"/>
      <c r="L112" s="74" t="s">
        <v>435</v>
      </c>
      <c r="M112" s="74"/>
      <c r="N112" s="74"/>
    </row>
    <row r="113" spans="1:14" s="73" customFormat="1" x14ac:dyDescent="0.35">
      <c r="A113" s="90" t="s">
        <v>436</v>
      </c>
      <c r="B113" s="103" t="s">
        <v>437</v>
      </c>
      <c r="C113" s="157">
        <v>0</v>
      </c>
      <c r="D113" s="157">
        <v>0</v>
      </c>
      <c r="E113" s="113"/>
      <c r="F113" s="112">
        <f t="shared" si="7"/>
        <v>0</v>
      </c>
      <c r="G113" s="112">
        <f t="shared" si="8"/>
        <v>0</v>
      </c>
      <c r="I113" s="77"/>
      <c r="J113" s="77"/>
      <c r="K113" s="77"/>
      <c r="L113" s="94" t="s">
        <v>437</v>
      </c>
      <c r="M113" s="74"/>
      <c r="N113" s="74"/>
    </row>
    <row r="114" spans="1:14" s="73" customFormat="1" x14ac:dyDescent="0.35">
      <c r="A114" s="90" t="s">
        <v>438</v>
      </c>
      <c r="B114" s="103" t="s">
        <v>439</v>
      </c>
      <c r="C114" s="157">
        <v>0</v>
      </c>
      <c r="D114" s="157">
        <v>0</v>
      </c>
      <c r="E114" s="113"/>
      <c r="F114" s="112">
        <f t="shared" si="7"/>
        <v>0</v>
      </c>
      <c r="G114" s="112">
        <f t="shared" si="8"/>
        <v>0</v>
      </c>
      <c r="I114" s="77"/>
      <c r="J114" s="77"/>
      <c r="K114" s="77"/>
      <c r="L114" s="94" t="s">
        <v>439</v>
      </c>
      <c r="M114" s="74"/>
      <c r="N114" s="74"/>
    </row>
    <row r="115" spans="1:14" s="73" customFormat="1" x14ac:dyDescent="0.35">
      <c r="A115" s="90" t="s">
        <v>440</v>
      </c>
      <c r="B115" s="103" t="s">
        <v>441</v>
      </c>
      <c r="C115" s="157">
        <v>0</v>
      </c>
      <c r="D115" s="157">
        <v>0</v>
      </c>
      <c r="E115" s="113"/>
      <c r="F115" s="112">
        <f t="shared" si="7"/>
        <v>0</v>
      </c>
      <c r="G115" s="112">
        <f t="shared" si="8"/>
        <v>0</v>
      </c>
      <c r="I115" s="77"/>
      <c r="J115" s="77"/>
      <c r="K115" s="77"/>
      <c r="L115" s="94" t="s">
        <v>441</v>
      </c>
      <c r="M115" s="74"/>
      <c r="N115" s="74"/>
    </row>
    <row r="116" spans="1:14" s="73" customFormat="1" x14ac:dyDescent="0.35">
      <c r="A116" s="90" t="s">
        <v>442</v>
      </c>
      <c r="B116" s="103" t="s">
        <v>443</v>
      </c>
      <c r="C116" s="157">
        <v>0</v>
      </c>
      <c r="D116" s="157">
        <v>0</v>
      </c>
      <c r="E116" s="113"/>
      <c r="F116" s="112">
        <f t="shared" si="7"/>
        <v>0</v>
      </c>
      <c r="G116" s="112">
        <f t="shared" si="8"/>
        <v>0</v>
      </c>
      <c r="I116" s="77"/>
      <c r="J116" s="77"/>
      <c r="K116" s="77"/>
      <c r="L116" s="94" t="s">
        <v>443</v>
      </c>
      <c r="M116" s="74"/>
      <c r="N116" s="74"/>
    </row>
    <row r="117" spans="1:14" s="73" customFormat="1" x14ac:dyDescent="0.35">
      <c r="A117" s="90" t="s">
        <v>444</v>
      </c>
      <c r="B117" s="103" t="s">
        <v>445</v>
      </c>
      <c r="C117" s="157">
        <v>0</v>
      </c>
      <c r="D117" s="157">
        <v>0</v>
      </c>
      <c r="E117" s="94"/>
      <c r="F117" s="112">
        <f t="shared" si="7"/>
        <v>0</v>
      </c>
      <c r="G117" s="112">
        <f t="shared" si="8"/>
        <v>0</v>
      </c>
      <c r="I117" s="77"/>
      <c r="J117" s="77"/>
      <c r="K117" s="77"/>
      <c r="L117" s="94" t="s">
        <v>445</v>
      </c>
      <c r="M117" s="74"/>
      <c r="N117" s="74"/>
    </row>
    <row r="118" spans="1:14" x14ac:dyDescent="0.35">
      <c r="A118" s="90" t="s">
        <v>446</v>
      </c>
      <c r="B118" s="103" t="s">
        <v>447</v>
      </c>
      <c r="C118" s="157">
        <v>0</v>
      </c>
      <c r="D118" s="157">
        <v>0</v>
      </c>
      <c r="E118" s="94"/>
      <c r="F118" s="112">
        <f t="shared" si="7"/>
        <v>0</v>
      </c>
      <c r="G118" s="112">
        <f t="shared" si="8"/>
        <v>0</v>
      </c>
      <c r="L118" s="94" t="s">
        <v>447</v>
      </c>
      <c r="M118" s="74"/>
    </row>
    <row r="119" spans="1:14" x14ac:dyDescent="0.35">
      <c r="A119" s="90" t="s">
        <v>448</v>
      </c>
      <c r="B119" s="103" t="s">
        <v>449</v>
      </c>
      <c r="C119" s="157">
        <v>0</v>
      </c>
      <c r="D119" s="157">
        <v>0</v>
      </c>
      <c r="E119" s="94"/>
      <c r="F119" s="112">
        <f t="shared" si="7"/>
        <v>0</v>
      </c>
      <c r="G119" s="112">
        <f t="shared" si="8"/>
        <v>0</v>
      </c>
      <c r="L119" s="94" t="s">
        <v>449</v>
      </c>
      <c r="M119" s="74"/>
    </row>
    <row r="120" spans="1:14" x14ac:dyDescent="0.35">
      <c r="A120" s="90" t="s">
        <v>450</v>
      </c>
      <c r="B120" s="103" t="s">
        <v>451</v>
      </c>
      <c r="C120" s="157">
        <v>0</v>
      </c>
      <c r="D120" s="157">
        <v>0</v>
      </c>
      <c r="E120" s="94"/>
      <c r="F120" s="112">
        <f t="shared" si="7"/>
        <v>0</v>
      </c>
      <c r="G120" s="112">
        <f t="shared" si="8"/>
        <v>0</v>
      </c>
      <c r="L120" s="94" t="s">
        <v>451</v>
      </c>
      <c r="M120" s="74"/>
    </row>
    <row r="121" spans="1:14" x14ac:dyDescent="0.35">
      <c r="A121" s="90" t="s">
        <v>452</v>
      </c>
      <c r="B121" s="90" t="s">
        <v>453</v>
      </c>
      <c r="C121" s="157">
        <v>0</v>
      </c>
      <c r="D121" s="157">
        <v>0</v>
      </c>
      <c r="F121" s="112">
        <f t="shared" si="7"/>
        <v>0</v>
      </c>
      <c r="G121" s="112">
        <f t="shared" si="8"/>
        <v>0</v>
      </c>
      <c r="L121" s="94"/>
      <c r="M121" s="74"/>
    </row>
    <row r="122" spans="1:14" x14ac:dyDescent="0.35">
      <c r="A122" s="90" t="s">
        <v>454</v>
      </c>
      <c r="B122" s="103" t="s">
        <v>455</v>
      </c>
      <c r="C122" s="157">
        <v>0</v>
      </c>
      <c r="D122" s="157">
        <v>0</v>
      </c>
      <c r="E122" s="94"/>
      <c r="F122" s="112">
        <f t="shared" si="7"/>
        <v>0</v>
      </c>
      <c r="G122" s="112">
        <f t="shared" si="8"/>
        <v>0</v>
      </c>
      <c r="L122" s="94" t="s">
        <v>456</v>
      </c>
      <c r="M122" s="74"/>
    </row>
    <row r="123" spans="1:14" x14ac:dyDescent="0.35">
      <c r="A123" s="90" t="s">
        <v>457</v>
      </c>
      <c r="B123" s="103" t="s">
        <v>456</v>
      </c>
      <c r="C123" s="157">
        <v>0</v>
      </c>
      <c r="D123" s="157">
        <v>0</v>
      </c>
      <c r="E123" s="94"/>
      <c r="F123" s="112">
        <f t="shared" si="7"/>
        <v>0</v>
      </c>
      <c r="G123" s="112">
        <f t="shared" si="8"/>
        <v>0</v>
      </c>
      <c r="L123" s="94" t="s">
        <v>458</v>
      </c>
      <c r="M123" s="74"/>
    </row>
    <row r="124" spans="1:14" x14ac:dyDescent="0.35">
      <c r="A124" s="90" t="s">
        <v>459</v>
      </c>
      <c r="B124" s="103" t="s">
        <v>458</v>
      </c>
      <c r="C124" s="157">
        <v>0</v>
      </c>
      <c r="D124" s="157">
        <v>0</v>
      </c>
      <c r="E124" s="94"/>
      <c r="F124" s="112">
        <f t="shared" si="7"/>
        <v>0</v>
      </c>
      <c r="G124" s="112">
        <f t="shared" si="8"/>
        <v>0</v>
      </c>
      <c r="L124" s="123" t="s">
        <v>460</v>
      </c>
      <c r="M124" s="74"/>
    </row>
    <row r="125" spans="1:14" x14ac:dyDescent="0.35">
      <c r="A125" s="90" t="s">
        <v>461</v>
      </c>
      <c r="B125" s="90" t="s">
        <v>462</v>
      </c>
      <c r="C125" s="157">
        <v>0</v>
      </c>
      <c r="D125" s="157">
        <v>0</v>
      </c>
      <c r="E125" s="94"/>
      <c r="F125" s="112">
        <f t="shared" si="7"/>
        <v>0</v>
      </c>
      <c r="G125" s="112">
        <f t="shared" si="8"/>
        <v>0</v>
      </c>
      <c r="L125" s="94" t="s">
        <v>463</v>
      </c>
      <c r="M125" s="74"/>
    </row>
    <row r="126" spans="1:14" x14ac:dyDescent="0.35">
      <c r="A126" s="90" t="s">
        <v>464</v>
      </c>
      <c r="B126" s="122" t="s">
        <v>460</v>
      </c>
      <c r="C126" s="157">
        <v>0</v>
      </c>
      <c r="D126" s="157">
        <v>0</v>
      </c>
      <c r="E126" s="94"/>
      <c r="F126" s="112">
        <f t="shared" si="7"/>
        <v>0</v>
      </c>
      <c r="G126" s="112">
        <f t="shared" si="8"/>
        <v>0</v>
      </c>
      <c r="H126" s="75"/>
      <c r="L126" s="94" t="s">
        <v>465</v>
      </c>
      <c r="M126" s="74"/>
    </row>
    <row r="127" spans="1:14" x14ac:dyDescent="0.35">
      <c r="A127" s="90" t="s">
        <v>466</v>
      </c>
      <c r="B127" s="103" t="s">
        <v>463</v>
      </c>
      <c r="C127" s="157">
        <v>0</v>
      </c>
      <c r="D127" s="157">
        <v>0</v>
      </c>
      <c r="E127" s="94"/>
      <c r="F127" s="112">
        <f t="shared" si="7"/>
        <v>0</v>
      </c>
      <c r="G127" s="112">
        <f t="shared" si="8"/>
        <v>0</v>
      </c>
      <c r="H127" s="74"/>
      <c r="L127" s="94" t="s">
        <v>467</v>
      </c>
      <c r="M127" s="74"/>
    </row>
    <row r="128" spans="1:14" x14ac:dyDescent="0.35">
      <c r="A128" s="90" t="s">
        <v>468</v>
      </c>
      <c r="B128" s="103" t="s">
        <v>465</v>
      </c>
      <c r="C128" s="157">
        <v>0</v>
      </c>
      <c r="D128" s="157">
        <v>0</v>
      </c>
      <c r="E128" s="94"/>
      <c r="F128" s="112">
        <f t="shared" si="7"/>
        <v>0</v>
      </c>
      <c r="G128" s="112">
        <f t="shared" si="8"/>
        <v>0</v>
      </c>
      <c r="H128" s="74"/>
      <c r="L128" s="74"/>
      <c r="M128" s="74"/>
    </row>
    <row r="129" spans="1:14" x14ac:dyDescent="0.35">
      <c r="A129" s="90" t="s">
        <v>469</v>
      </c>
      <c r="B129" s="103" t="s">
        <v>467</v>
      </c>
      <c r="C129" s="157">
        <v>0</v>
      </c>
      <c r="D129" s="157">
        <v>0</v>
      </c>
      <c r="E129" s="94"/>
      <c r="F129" s="112">
        <f t="shared" si="7"/>
        <v>0</v>
      </c>
      <c r="G129" s="112">
        <f t="shared" si="8"/>
        <v>0</v>
      </c>
      <c r="H129" s="74"/>
      <c r="L129" s="74"/>
      <c r="M129" s="74"/>
    </row>
    <row r="130" spans="1:14" outlineLevel="1" x14ac:dyDescent="0.35">
      <c r="A130" s="90" t="s">
        <v>470</v>
      </c>
      <c r="B130" s="103" t="s">
        <v>352</v>
      </c>
      <c r="C130" s="157">
        <v>0</v>
      </c>
      <c r="D130" s="157">
        <v>0</v>
      </c>
      <c r="E130" s="94"/>
      <c r="F130" s="112">
        <f t="shared" si="7"/>
        <v>0</v>
      </c>
      <c r="G130" s="112">
        <f t="shared" si="8"/>
        <v>0</v>
      </c>
      <c r="H130" s="74"/>
      <c r="L130" s="74"/>
      <c r="M130" s="74"/>
    </row>
    <row r="131" spans="1:14" outlineLevel="1" x14ac:dyDescent="0.35">
      <c r="A131" s="90" t="s">
        <v>471</v>
      </c>
      <c r="B131" s="124" t="s">
        <v>354</v>
      </c>
      <c r="C131" s="129">
        <f>SUM(C112:C130)</f>
        <v>1718.6165085600001</v>
      </c>
      <c r="D131" s="129">
        <f>SUM(D112:D130)</f>
        <v>1718.6165085600001</v>
      </c>
      <c r="E131" s="94"/>
      <c r="F131" s="112">
        <f>SUM(F112:F130)</f>
        <v>1</v>
      </c>
      <c r="G131" s="112">
        <f>SUM(G112:G130)</f>
        <v>1</v>
      </c>
      <c r="H131" s="74"/>
      <c r="L131" s="74"/>
      <c r="M131" s="74"/>
    </row>
    <row r="132" spans="1:14" outlineLevel="1" x14ac:dyDescent="0.35">
      <c r="A132" s="90" t="s">
        <v>472</v>
      </c>
      <c r="B132" s="117" t="s">
        <v>356</v>
      </c>
      <c r="C132" s="157"/>
      <c r="D132" s="157"/>
      <c r="E132" s="94"/>
      <c r="F132" s="112" t="str">
        <f t="shared" si="7"/>
        <v/>
      </c>
      <c r="G132" s="112" t="str">
        <f t="shared" si="8"/>
        <v/>
      </c>
      <c r="H132" s="74"/>
      <c r="L132" s="74"/>
      <c r="M132" s="74"/>
    </row>
    <row r="133" spans="1:14" outlineLevel="1" x14ac:dyDescent="0.35">
      <c r="A133" s="90" t="s">
        <v>473</v>
      </c>
      <c r="B133" s="117" t="s">
        <v>356</v>
      </c>
      <c r="C133" s="157"/>
      <c r="D133" s="157"/>
      <c r="E133" s="94"/>
      <c r="F133" s="112" t="str">
        <f t="shared" si="7"/>
        <v/>
      </c>
      <c r="G133" s="112" t="str">
        <f t="shared" si="8"/>
        <v/>
      </c>
      <c r="H133" s="74"/>
      <c r="L133" s="74"/>
      <c r="M133" s="74"/>
    </row>
    <row r="134" spans="1:14" outlineLevel="1" x14ac:dyDescent="0.35">
      <c r="A134" s="90" t="s">
        <v>474</v>
      </c>
      <c r="B134" s="117" t="s">
        <v>356</v>
      </c>
      <c r="C134" s="157"/>
      <c r="D134" s="157"/>
      <c r="E134" s="94"/>
      <c r="F134" s="112" t="str">
        <f t="shared" si="7"/>
        <v/>
      </c>
      <c r="G134" s="112" t="str">
        <f t="shared" si="8"/>
        <v/>
      </c>
      <c r="H134" s="74"/>
      <c r="L134" s="74"/>
      <c r="M134" s="74"/>
    </row>
    <row r="135" spans="1:14" outlineLevel="1" x14ac:dyDescent="0.35">
      <c r="A135" s="90" t="s">
        <v>475</v>
      </c>
      <c r="B135" s="117" t="s">
        <v>356</v>
      </c>
      <c r="C135" s="157"/>
      <c r="D135" s="157"/>
      <c r="E135" s="94"/>
      <c r="F135" s="112" t="str">
        <f t="shared" si="7"/>
        <v/>
      </c>
      <c r="G135" s="112" t="str">
        <f t="shared" si="8"/>
        <v/>
      </c>
      <c r="H135" s="74"/>
      <c r="L135" s="74"/>
      <c r="M135" s="74"/>
    </row>
    <row r="136" spans="1:14" outlineLevel="1" x14ac:dyDescent="0.35">
      <c r="A136" s="90" t="s">
        <v>476</v>
      </c>
      <c r="B136" s="117" t="s">
        <v>356</v>
      </c>
      <c r="C136" s="157"/>
      <c r="D136" s="157"/>
      <c r="E136" s="94"/>
      <c r="F136" s="112" t="str">
        <f t="shared" si="7"/>
        <v/>
      </c>
      <c r="G136" s="112" t="str">
        <f t="shared" si="8"/>
        <v/>
      </c>
      <c r="H136" s="74"/>
      <c r="L136" s="74"/>
      <c r="M136" s="74"/>
    </row>
    <row r="137" spans="1:14" ht="15" customHeight="1" x14ac:dyDescent="0.35">
      <c r="A137" s="99"/>
      <c r="B137" s="100" t="s">
        <v>477</v>
      </c>
      <c r="C137" s="102" t="s">
        <v>429</v>
      </c>
      <c r="D137" s="102" t="s">
        <v>430</v>
      </c>
      <c r="E137" s="101"/>
      <c r="F137" s="102" t="s">
        <v>431</v>
      </c>
      <c r="G137" s="102" t="s">
        <v>432</v>
      </c>
      <c r="H137" s="74"/>
      <c r="L137" s="74"/>
      <c r="M137" s="74"/>
    </row>
    <row r="138" spans="1:14" s="73" customFormat="1" x14ac:dyDescent="0.35">
      <c r="A138" s="90" t="s">
        <v>478</v>
      </c>
      <c r="B138" s="103" t="s">
        <v>434</v>
      </c>
      <c r="C138" s="157">
        <v>750</v>
      </c>
      <c r="D138" s="157">
        <v>750</v>
      </c>
      <c r="E138" s="113"/>
      <c r="F138" s="112">
        <f t="shared" ref="F138:F162" si="9">IF($C$157=0,"",IF(C138="[for completion]","",IF(C138="","",C138/$C$157)))</f>
        <v>1</v>
      </c>
      <c r="G138" s="112">
        <f t="shared" ref="G138:G162" si="10">IF($D$157=0,"",IF(D138="[for completion]","",IF(D138="","",D138/$D$157)))</f>
        <v>1</v>
      </c>
      <c r="H138" s="74"/>
      <c r="I138" s="77"/>
      <c r="J138" s="77"/>
      <c r="K138" s="77"/>
      <c r="L138" s="74"/>
      <c r="M138" s="74"/>
      <c r="N138" s="74"/>
    </row>
    <row r="139" spans="1:14" s="73" customFormat="1" x14ac:dyDescent="0.35">
      <c r="A139" s="90" t="s">
        <v>479</v>
      </c>
      <c r="B139" s="103" t="s">
        <v>437</v>
      </c>
      <c r="C139" s="157">
        <v>0</v>
      </c>
      <c r="D139" s="157">
        <v>0</v>
      </c>
      <c r="E139" s="113"/>
      <c r="F139" s="112">
        <f t="shared" si="9"/>
        <v>0</v>
      </c>
      <c r="G139" s="112">
        <f t="shared" si="10"/>
        <v>0</v>
      </c>
      <c r="H139" s="74"/>
      <c r="I139" s="77"/>
      <c r="J139" s="77"/>
      <c r="K139" s="77"/>
      <c r="L139" s="74"/>
      <c r="M139" s="74"/>
      <c r="N139" s="74"/>
    </row>
    <row r="140" spans="1:14" s="73" customFormat="1" x14ac:dyDescent="0.35">
      <c r="A140" s="90" t="s">
        <v>480</v>
      </c>
      <c r="B140" s="103" t="s">
        <v>439</v>
      </c>
      <c r="C140" s="157">
        <v>0</v>
      </c>
      <c r="D140" s="157">
        <v>0</v>
      </c>
      <c r="E140" s="113"/>
      <c r="F140" s="112">
        <f t="shared" si="9"/>
        <v>0</v>
      </c>
      <c r="G140" s="112">
        <f t="shared" si="10"/>
        <v>0</v>
      </c>
      <c r="H140" s="74"/>
      <c r="I140" s="77"/>
      <c r="J140" s="77"/>
      <c r="K140" s="77"/>
      <c r="L140" s="74"/>
      <c r="M140" s="74"/>
      <c r="N140" s="74"/>
    </row>
    <row r="141" spans="1:14" s="73" customFormat="1" x14ac:dyDescent="0.35">
      <c r="A141" s="90" t="s">
        <v>481</v>
      </c>
      <c r="B141" s="103" t="s">
        <v>441</v>
      </c>
      <c r="C141" s="157">
        <v>0</v>
      </c>
      <c r="D141" s="157">
        <v>0</v>
      </c>
      <c r="E141" s="113"/>
      <c r="F141" s="112">
        <f t="shared" si="9"/>
        <v>0</v>
      </c>
      <c r="G141" s="112">
        <f t="shared" si="10"/>
        <v>0</v>
      </c>
      <c r="H141" s="74"/>
      <c r="I141" s="77"/>
      <c r="J141" s="77"/>
      <c r="K141" s="77"/>
      <c r="L141" s="74"/>
      <c r="M141" s="74"/>
      <c r="N141" s="74"/>
    </row>
    <row r="142" spans="1:14" s="73" customFormat="1" x14ac:dyDescent="0.35">
      <c r="A142" s="90" t="s">
        <v>482</v>
      </c>
      <c r="B142" s="103" t="s">
        <v>443</v>
      </c>
      <c r="C142" s="157">
        <v>0</v>
      </c>
      <c r="D142" s="157">
        <v>0</v>
      </c>
      <c r="E142" s="113"/>
      <c r="F142" s="112">
        <f t="shared" si="9"/>
        <v>0</v>
      </c>
      <c r="G142" s="112">
        <f t="shared" si="10"/>
        <v>0</v>
      </c>
      <c r="H142" s="74"/>
      <c r="I142" s="77"/>
      <c r="J142" s="77"/>
      <c r="K142" s="77"/>
      <c r="L142" s="74"/>
      <c r="M142" s="74"/>
      <c r="N142" s="74"/>
    </row>
    <row r="143" spans="1:14" s="73" customFormat="1" x14ac:dyDescent="0.35">
      <c r="A143" s="90" t="s">
        <v>483</v>
      </c>
      <c r="B143" s="103" t="s">
        <v>445</v>
      </c>
      <c r="C143" s="157">
        <v>0</v>
      </c>
      <c r="D143" s="157">
        <v>0</v>
      </c>
      <c r="E143" s="94"/>
      <c r="F143" s="112">
        <f t="shared" si="9"/>
        <v>0</v>
      </c>
      <c r="G143" s="112">
        <f t="shared" si="10"/>
        <v>0</v>
      </c>
      <c r="H143" s="74"/>
      <c r="I143" s="77"/>
      <c r="J143" s="77"/>
      <c r="K143" s="77"/>
      <c r="L143" s="74"/>
      <c r="M143" s="74"/>
      <c r="N143" s="74"/>
    </row>
    <row r="144" spans="1:14" x14ac:dyDescent="0.35">
      <c r="A144" s="90" t="s">
        <v>484</v>
      </c>
      <c r="B144" s="103" t="s">
        <v>447</v>
      </c>
      <c r="C144" s="157">
        <v>0</v>
      </c>
      <c r="D144" s="157">
        <v>0</v>
      </c>
      <c r="E144" s="94"/>
      <c r="F144" s="112">
        <f t="shared" si="9"/>
        <v>0</v>
      </c>
      <c r="G144" s="112">
        <f t="shared" si="10"/>
        <v>0</v>
      </c>
      <c r="H144" s="74"/>
      <c r="L144" s="74"/>
      <c r="M144" s="74"/>
    </row>
    <row r="145" spans="1:14" x14ac:dyDescent="0.35">
      <c r="A145" s="90" t="s">
        <v>485</v>
      </c>
      <c r="B145" s="103" t="s">
        <v>449</v>
      </c>
      <c r="C145" s="157">
        <v>0</v>
      </c>
      <c r="D145" s="157">
        <v>0</v>
      </c>
      <c r="E145" s="94"/>
      <c r="F145" s="112">
        <f t="shared" si="9"/>
        <v>0</v>
      </c>
      <c r="G145" s="112">
        <f t="shared" si="10"/>
        <v>0</v>
      </c>
      <c r="H145" s="74"/>
      <c r="L145" s="74"/>
      <c r="M145" s="74"/>
      <c r="N145" s="75"/>
    </row>
    <row r="146" spans="1:14" x14ac:dyDescent="0.35">
      <c r="A146" s="90" t="s">
        <v>486</v>
      </c>
      <c r="B146" s="103" t="s">
        <v>451</v>
      </c>
      <c r="C146" s="157">
        <v>0</v>
      </c>
      <c r="D146" s="157">
        <v>0</v>
      </c>
      <c r="E146" s="94"/>
      <c r="F146" s="112">
        <f t="shared" si="9"/>
        <v>0</v>
      </c>
      <c r="G146" s="112">
        <f t="shared" si="10"/>
        <v>0</v>
      </c>
      <c r="H146" s="74"/>
      <c r="L146" s="74"/>
      <c r="M146" s="74"/>
      <c r="N146" s="75"/>
    </row>
    <row r="147" spans="1:14" x14ac:dyDescent="0.35">
      <c r="A147" s="90" t="s">
        <v>487</v>
      </c>
      <c r="B147" s="90" t="s">
        <v>453</v>
      </c>
      <c r="C147" s="157">
        <v>0</v>
      </c>
      <c r="D147" s="157">
        <v>0</v>
      </c>
      <c r="F147" s="112">
        <f t="shared" si="9"/>
        <v>0</v>
      </c>
      <c r="G147" s="112">
        <f t="shared" si="10"/>
        <v>0</v>
      </c>
      <c r="H147" s="74"/>
      <c r="L147" s="74"/>
      <c r="M147" s="74"/>
      <c r="N147" s="75"/>
    </row>
    <row r="148" spans="1:14" x14ac:dyDescent="0.35">
      <c r="A148" s="90" t="s">
        <v>488</v>
      </c>
      <c r="B148" s="103" t="s">
        <v>455</v>
      </c>
      <c r="C148" s="157">
        <v>0</v>
      </c>
      <c r="D148" s="157">
        <v>0</v>
      </c>
      <c r="E148" s="94"/>
      <c r="F148" s="112">
        <f t="shared" si="9"/>
        <v>0</v>
      </c>
      <c r="G148" s="112">
        <f t="shared" si="10"/>
        <v>0</v>
      </c>
      <c r="H148" s="74"/>
      <c r="L148" s="74"/>
      <c r="M148" s="74"/>
      <c r="N148" s="75"/>
    </row>
    <row r="149" spans="1:14" x14ac:dyDescent="0.35">
      <c r="A149" s="90" t="s">
        <v>489</v>
      </c>
      <c r="B149" s="103" t="s">
        <v>456</v>
      </c>
      <c r="C149" s="157">
        <v>0</v>
      </c>
      <c r="D149" s="157">
        <v>0</v>
      </c>
      <c r="E149" s="94"/>
      <c r="F149" s="112">
        <f t="shared" si="9"/>
        <v>0</v>
      </c>
      <c r="G149" s="112">
        <f t="shared" si="10"/>
        <v>0</v>
      </c>
      <c r="H149" s="74"/>
      <c r="L149" s="74"/>
      <c r="M149" s="74"/>
      <c r="N149" s="75"/>
    </row>
    <row r="150" spans="1:14" x14ac:dyDescent="0.35">
      <c r="A150" s="90" t="s">
        <v>490</v>
      </c>
      <c r="B150" s="103" t="s">
        <v>458</v>
      </c>
      <c r="C150" s="157">
        <v>0</v>
      </c>
      <c r="D150" s="157">
        <v>0</v>
      </c>
      <c r="E150" s="94"/>
      <c r="F150" s="112">
        <f t="shared" si="9"/>
        <v>0</v>
      </c>
      <c r="G150" s="112">
        <f t="shared" si="10"/>
        <v>0</v>
      </c>
      <c r="H150" s="74"/>
      <c r="L150" s="74"/>
      <c r="M150" s="74"/>
      <c r="N150" s="75"/>
    </row>
    <row r="151" spans="1:14" x14ac:dyDescent="0.35">
      <c r="A151" s="90" t="s">
        <v>491</v>
      </c>
      <c r="B151" s="90" t="s">
        <v>462</v>
      </c>
      <c r="C151" s="157">
        <v>0</v>
      </c>
      <c r="D151" s="157">
        <v>0</v>
      </c>
      <c r="E151" s="94"/>
      <c r="F151" s="112">
        <f t="shared" si="9"/>
        <v>0</v>
      </c>
      <c r="G151" s="112">
        <f t="shared" si="10"/>
        <v>0</v>
      </c>
      <c r="H151" s="74"/>
      <c r="L151" s="74"/>
      <c r="M151" s="74"/>
      <c r="N151" s="75"/>
    </row>
    <row r="152" spans="1:14" x14ac:dyDescent="0.35">
      <c r="A152" s="90" t="s">
        <v>492</v>
      </c>
      <c r="B152" s="122" t="s">
        <v>460</v>
      </c>
      <c r="C152" s="157">
        <v>0</v>
      </c>
      <c r="D152" s="157">
        <v>0</v>
      </c>
      <c r="E152" s="94"/>
      <c r="F152" s="112">
        <f t="shared" si="9"/>
        <v>0</v>
      </c>
      <c r="G152" s="112">
        <f t="shared" si="10"/>
        <v>0</v>
      </c>
      <c r="H152" s="74"/>
      <c r="L152" s="74"/>
      <c r="M152" s="74"/>
      <c r="N152" s="75"/>
    </row>
    <row r="153" spans="1:14" x14ac:dyDescent="0.35">
      <c r="A153" s="90" t="s">
        <v>493</v>
      </c>
      <c r="B153" s="103" t="s">
        <v>463</v>
      </c>
      <c r="C153" s="157">
        <v>0</v>
      </c>
      <c r="D153" s="157">
        <v>0</v>
      </c>
      <c r="E153" s="94"/>
      <c r="F153" s="112">
        <f t="shared" si="9"/>
        <v>0</v>
      </c>
      <c r="G153" s="112">
        <f t="shared" si="10"/>
        <v>0</v>
      </c>
      <c r="H153" s="74"/>
      <c r="L153" s="74"/>
      <c r="M153" s="74"/>
      <c r="N153" s="75"/>
    </row>
    <row r="154" spans="1:14" x14ac:dyDescent="0.35">
      <c r="A154" s="90" t="s">
        <v>494</v>
      </c>
      <c r="B154" s="103" t="s">
        <v>465</v>
      </c>
      <c r="C154" s="157">
        <v>0</v>
      </c>
      <c r="D154" s="157">
        <v>0</v>
      </c>
      <c r="E154" s="94"/>
      <c r="F154" s="112">
        <f t="shared" si="9"/>
        <v>0</v>
      </c>
      <c r="G154" s="112">
        <f t="shared" si="10"/>
        <v>0</v>
      </c>
      <c r="H154" s="74"/>
      <c r="L154" s="74"/>
      <c r="M154" s="74"/>
      <c r="N154" s="75"/>
    </row>
    <row r="155" spans="1:14" x14ac:dyDescent="0.35">
      <c r="A155" s="90" t="s">
        <v>495</v>
      </c>
      <c r="B155" s="103" t="s">
        <v>467</v>
      </c>
      <c r="C155" s="157">
        <v>0</v>
      </c>
      <c r="D155" s="157">
        <v>0</v>
      </c>
      <c r="E155" s="94"/>
      <c r="F155" s="112">
        <f t="shared" si="9"/>
        <v>0</v>
      </c>
      <c r="G155" s="112">
        <f t="shared" si="10"/>
        <v>0</v>
      </c>
      <c r="H155" s="74"/>
      <c r="L155" s="74"/>
      <c r="M155" s="74"/>
      <c r="N155" s="75"/>
    </row>
    <row r="156" spans="1:14" outlineLevel="1" x14ac:dyDescent="0.35">
      <c r="A156" s="90" t="s">
        <v>496</v>
      </c>
      <c r="B156" s="103" t="s">
        <v>352</v>
      </c>
      <c r="C156" s="157">
        <v>0</v>
      </c>
      <c r="D156" s="157">
        <v>0</v>
      </c>
      <c r="E156" s="94"/>
      <c r="F156" s="112">
        <f t="shared" si="9"/>
        <v>0</v>
      </c>
      <c r="G156" s="112">
        <f t="shared" si="10"/>
        <v>0</v>
      </c>
      <c r="H156" s="74"/>
      <c r="L156" s="74"/>
      <c r="M156" s="74"/>
      <c r="N156" s="75"/>
    </row>
    <row r="157" spans="1:14" ht="29" outlineLevel="1" x14ac:dyDescent="0.35">
      <c r="A157" s="90" t="s">
        <v>497</v>
      </c>
      <c r="B157" s="124" t="s">
        <v>354</v>
      </c>
      <c r="C157" s="129">
        <f>SUM(C138:C156)</f>
        <v>750</v>
      </c>
      <c r="D157" s="129">
        <f>IF(COUNT(D138:D156)=0,0,IF(SUM(D138:D156)=C157,SUM(D138:D156),IF(SUM(D138:D156)&lt;&gt;C157,"The total should equal the Nominal Before Hedging")))</f>
        <v>750</v>
      </c>
      <c r="E157" s="94"/>
      <c r="F157" s="112">
        <f>SUM(F138:F156)</f>
        <v>1</v>
      </c>
      <c r="G157" s="112">
        <f>SUM(G138:G156)</f>
        <v>1</v>
      </c>
      <c r="H157" s="74"/>
      <c r="L157" s="74"/>
      <c r="M157" s="74"/>
      <c r="N157" s="75"/>
    </row>
    <row r="158" spans="1:14" outlineLevel="1" x14ac:dyDescent="0.35">
      <c r="A158" s="90" t="s">
        <v>498</v>
      </c>
      <c r="B158" s="117" t="s">
        <v>356</v>
      </c>
      <c r="C158" s="157"/>
      <c r="D158" s="157"/>
      <c r="E158" s="94"/>
      <c r="F158" s="112" t="str">
        <f t="shared" si="9"/>
        <v/>
      </c>
      <c r="G158" s="112" t="str">
        <f t="shared" si="10"/>
        <v/>
      </c>
      <c r="H158" s="74"/>
      <c r="L158" s="74"/>
      <c r="M158" s="74"/>
      <c r="N158" s="75"/>
    </row>
    <row r="159" spans="1:14" outlineLevel="1" x14ac:dyDescent="0.35">
      <c r="A159" s="90" t="s">
        <v>499</v>
      </c>
      <c r="B159" s="117" t="s">
        <v>356</v>
      </c>
      <c r="C159" s="157"/>
      <c r="D159" s="157"/>
      <c r="E159" s="94"/>
      <c r="F159" s="112" t="str">
        <f t="shared" si="9"/>
        <v/>
      </c>
      <c r="G159" s="112" t="str">
        <f t="shared" si="10"/>
        <v/>
      </c>
      <c r="H159" s="74"/>
      <c r="L159" s="74"/>
      <c r="M159" s="74"/>
      <c r="N159" s="75"/>
    </row>
    <row r="160" spans="1:14" outlineLevel="1" x14ac:dyDescent="0.35">
      <c r="A160" s="90" t="s">
        <v>500</v>
      </c>
      <c r="B160" s="117" t="s">
        <v>356</v>
      </c>
      <c r="C160" s="157"/>
      <c r="D160" s="157"/>
      <c r="E160" s="94"/>
      <c r="F160" s="112" t="str">
        <f t="shared" si="9"/>
        <v/>
      </c>
      <c r="G160" s="112" t="str">
        <f t="shared" si="10"/>
        <v/>
      </c>
      <c r="H160" s="74"/>
      <c r="L160" s="74"/>
      <c r="M160" s="74"/>
      <c r="N160" s="75"/>
    </row>
    <row r="161" spans="1:14" outlineLevel="1" x14ac:dyDescent="0.35">
      <c r="A161" s="90" t="s">
        <v>501</v>
      </c>
      <c r="B161" s="117" t="s">
        <v>356</v>
      </c>
      <c r="C161" s="157"/>
      <c r="D161" s="157"/>
      <c r="E161" s="94"/>
      <c r="F161" s="112" t="str">
        <f t="shared" si="9"/>
        <v/>
      </c>
      <c r="G161" s="112" t="str">
        <f t="shared" si="10"/>
        <v/>
      </c>
      <c r="H161" s="74"/>
      <c r="L161" s="74"/>
      <c r="M161" s="74"/>
      <c r="N161" s="75"/>
    </row>
    <row r="162" spans="1:14" outlineLevel="1" x14ac:dyDescent="0.35">
      <c r="A162" s="90" t="s">
        <v>502</v>
      </c>
      <c r="B162" s="117" t="s">
        <v>356</v>
      </c>
      <c r="C162" s="157"/>
      <c r="D162" s="157"/>
      <c r="E162" s="94"/>
      <c r="F162" s="112" t="str">
        <f t="shared" si="9"/>
        <v/>
      </c>
      <c r="G162" s="112" t="str">
        <f t="shared" si="10"/>
        <v/>
      </c>
      <c r="H162" s="74"/>
      <c r="L162" s="74"/>
      <c r="M162" s="74"/>
      <c r="N162" s="75"/>
    </row>
    <row r="163" spans="1:14" ht="15" customHeight="1" x14ac:dyDescent="0.35">
      <c r="A163" s="99"/>
      <c r="B163" s="100" t="s">
        <v>503</v>
      </c>
      <c r="C163" s="119" t="s">
        <v>429</v>
      </c>
      <c r="D163" s="119" t="s">
        <v>430</v>
      </c>
      <c r="E163" s="101"/>
      <c r="F163" s="119" t="s">
        <v>431</v>
      </c>
      <c r="G163" s="119" t="s">
        <v>432</v>
      </c>
      <c r="H163" s="74"/>
      <c r="L163" s="74"/>
      <c r="M163" s="74"/>
      <c r="N163" s="75"/>
    </row>
    <row r="164" spans="1:14" x14ac:dyDescent="0.35">
      <c r="A164" s="90" t="s">
        <v>504</v>
      </c>
      <c r="B164" s="106" t="s">
        <v>505</v>
      </c>
      <c r="C164" s="157">
        <v>750</v>
      </c>
      <c r="D164" s="157">
        <v>0</v>
      </c>
      <c r="E164" s="130"/>
      <c r="F164" s="112">
        <f>IF($C$167=0,"",IF(C164="[for completion]","",IF(C164="","",C164/$C$167)))</f>
        <v>1</v>
      </c>
      <c r="G164" s="112" t="str">
        <f>IF($D$167=0,"",IF(D164="[for completion]","",IF(D164="","",D164/$D$167)))</f>
        <v/>
      </c>
      <c r="H164" s="74"/>
      <c r="L164" s="74"/>
      <c r="M164" s="74"/>
      <c r="N164" s="75"/>
    </row>
    <row r="165" spans="1:14" x14ac:dyDescent="0.35">
      <c r="A165" s="90" t="s">
        <v>506</v>
      </c>
      <c r="B165" s="106" t="s">
        <v>507</v>
      </c>
      <c r="C165" s="157">
        <v>0</v>
      </c>
      <c r="D165" s="157">
        <v>0</v>
      </c>
      <c r="E165" s="130"/>
      <c r="F165" s="112">
        <f>IF($C$167=0,"",IF(C165="[for completion]","",IF(C165="","",C165/$C$167)))</f>
        <v>0</v>
      </c>
      <c r="G165" s="112" t="str">
        <f>IF($D$167=0,"",IF(D165="[for completion]","",IF(D165="","",D165/$D$167)))</f>
        <v/>
      </c>
      <c r="H165" s="74"/>
      <c r="L165" s="74"/>
      <c r="M165" s="74"/>
      <c r="N165" s="75"/>
    </row>
    <row r="166" spans="1:14" x14ac:dyDescent="0.35">
      <c r="A166" s="90" t="s">
        <v>508</v>
      </c>
      <c r="B166" s="106" t="s">
        <v>352</v>
      </c>
      <c r="C166" s="157">
        <v>0</v>
      </c>
      <c r="D166" s="157">
        <v>0</v>
      </c>
      <c r="E166" s="130"/>
      <c r="F166" s="112">
        <f>IF($C$167=0,"",IF(C166="[for completion]","",IF(C166="","",C166/$C$167)))</f>
        <v>0</v>
      </c>
      <c r="G166" s="112" t="str">
        <f>IF($D$167=0,"",IF(D166="[for completion]","",IF(D166="","",D166/$D$167)))</f>
        <v/>
      </c>
      <c r="H166" s="74"/>
      <c r="L166" s="74"/>
      <c r="M166" s="74"/>
      <c r="N166" s="75"/>
    </row>
    <row r="167" spans="1:14" x14ac:dyDescent="0.35">
      <c r="A167" s="90" t="s">
        <v>509</v>
      </c>
      <c r="B167" s="131" t="s">
        <v>354</v>
      </c>
      <c r="C167" s="132">
        <f>SUM(C164:C166)</f>
        <v>750</v>
      </c>
      <c r="D167" s="132">
        <f>SUM(D164:D166)</f>
        <v>0</v>
      </c>
      <c r="E167" s="130"/>
      <c r="F167" s="133">
        <f>SUM(F164:F166)</f>
        <v>1</v>
      </c>
      <c r="G167" s="133">
        <f>SUM(G164:G166)</f>
        <v>0</v>
      </c>
      <c r="H167" s="74"/>
      <c r="L167" s="74"/>
      <c r="M167" s="74"/>
      <c r="N167" s="75"/>
    </row>
    <row r="168" spans="1:14" outlineLevel="1" x14ac:dyDescent="0.35">
      <c r="A168" s="90" t="s">
        <v>510</v>
      </c>
      <c r="B168" s="134"/>
      <c r="C168" s="198"/>
      <c r="D168" s="198"/>
      <c r="E168" s="130"/>
      <c r="F168" s="199"/>
      <c r="G168" s="184"/>
      <c r="H168" s="74"/>
      <c r="L168" s="74"/>
      <c r="M168" s="74"/>
      <c r="N168" s="75"/>
    </row>
    <row r="169" spans="1:14" outlineLevel="1" x14ac:dyDescent="0.35">
      <c r="A169" s="90" t="s">
        <v>511</v>
      </c>
      <c r="B169" s="134"/>
      <c r="C169" s="198"/>
      <c r="D169" s="198"/>
      <c r="E169" s="130"/>
      <c r="F169" s="199"/>
      <c r="G169" s="184"/>
      <c r="H169" s="74"/>
      <c r="L169" s="74"/>
      <c r="M169" s="74"/>
      <c r="N169" s="75"/>
    </row>
    <row r="170" spans="1:14" outlineLevel="1" x14ac:dyDescent="0.35">
      <c r="A170" s="90" t="s">
        <v>512</v>
      </c>
      <c r="B170" s="134"/>
      <c r="C170" s="198"/>
      <c r="D170" s="198"/>
      <c r="E170" s="130"/>
      <c r="F170" s="199"/>
      <c r="G170" s="184"/>
      <c r="H170" s="74"/>
      <c r="L170" s="74"/>
      <c r="M170" s="74"/>
      <c r="N170" s="75"/>
    </row>
    <row r="171" spans="1:14" outlineLevel="1" x14ac:dyDescent="0.35">
      <c r="A171" s="90" t="s">
        <v>513</v>
      </c>
      <c r="B171" s="134"/>
      <c r="C171" s="198"/>
      <c r="D171" s="198"/>
      <c r="E171" s="130"/>
      <c r="F171" s="199"/>
      <c r="G171" s="184"/>
      <c r="H171" s="74"/>
      <c r="L171" s="74"/>
      <c r="M171" s="74"/>
      <c r="N171" s="75"/>
    </row>
    <row r="172" spans="1:14" outlineLevel="1" x14ac:dyDescent="0.35">
      <c r="A172" s="90" t="s">
        <v>514</v>
      </c>
      <c r="B172" s="134"/>
      <c r="C172" s="198"/>
      <c r="D172" s="198"/>
      <c r="E172" s="130"/>
      <c r="F172" s="199"/>
      <c r="G172" s="184"/>
      <c r="H172" s="74"/>
      <c r="L172" s="74"/>
      <c r="M172" s="74"/>
      <c r="N172" s="75"/>
    </row>
    <row r="173" spans="1:14" ht="15" customHeight="1" x14ac:dyDescent="0.35">
      <c r="A173" s="99"/>
      <c r="B173" s="100" t="s">
        <v>515</v>
      </c>
      <c r="C173" s="99" t="s">
        <v>313</v>
      </c>
      <c r="D173" s="99"/>
      <c r="E173" s="101"/>
      <c r="F173" s="102" t="s">
        <v>516</v>
      </c>
      <c r="G173" s="102"/>
      <c r="H173" s="74"/>
      <c r="L173" s="74"/>
      <c r="M173" s="74"/>
      <c r="N173" s="75"/>
    </row>
    <row r="174" spans="1:14" ht="15" customHeight="1" x14ac:dyDescent="0.35">
      <c r="A174" s="90" t="s">
        <v>517</v>
      </c>
      <c r="B174" s="103" t="s">
        <v>518</v>
      </c>
      <c r="C174" s="157">
        <v>0</v>
      </c>
      <c r="D174" s="192"/>
      <c r="E174" s="82"/>
      <c r="F174" s="112" t="str">
        <f>IF($C$179=0,"",IF(C174="[for completion]","",C174/$C$179))</f>
        <v/>
      </c>
      <c r="G174" s="190"/>
      <c r="H174" s="74"/>
      <c r="L174" s="74"/>
      <c r="M174" s="74"/>
      <c r="N174" s="75"/>
    </row>
    <row r="175" spans="1:14" ht="30.75" customHeight="1" x14ac:dyDescent="0.35">
      <c r="A175" s="90" t="s">
        <v>519</v>
      </c>
      <c r="B175" s="103" t="s">
        <v>520</v>
      </c>
      <c r="C175" s="157">
        <v>0</v>
      </c>
      <c r="D175" s="96"/>
      <c r="E175" s="118"/>
      <c r="F175" s="112" t="str">
        <f>IF($C$179=0,"",IF(C175="[for completion]","",C175/$C$179))</f>
        <v/>
      </c>
      <c r="G175" s="190"/>
      <c r="H175" s="74"/>
      <c r="L175" s="74"/>
      <c r="M175" s="74"/>
      <c r="N175" s="75"/>
    </row>
    <row r="176" spans="1:14" x14ac:dyDescent="0.35">
      <c r="A176" s="90" t="s">
        <v>521</v>
      </c>
      <c r="B176" s="103" t="s">
        <v>522</v>
      </c>
      <c r="C176" s="157">
        <v>0</v>
      </c>
      <c r="D176" s="96"/>
      <c r="E176" s="118"/>
      <c r="F176" s="112" t="str">
        <f>IF($C$179=0,"",IF(C176="[for completion]","",C176/$C$179))</f>
        <v/>
      </c>
      <c r="G176" s="190"/>
      <c r="H176" s="74"/>
      <c r="L176" s="74"/>
      <c r="M176" s="74"/>
      <c r="N176" s="75"/>
    </row>
    <row r="177" spans="1:14" x14ac:dyDescent="0.35">
      <c r="A177" s="90" t="s">
        <v>523</v>
      </c>
      <c r="B177" s="103" t="s">
        <v>524</v>
      </c>
      <c r="C177" s="157">
        <v>0</v>
      </c>
      <c r="D177" s="96"/>
      <c r="E177" s="118"/>
      <c r="F177" s="112" t="str">
        <f>IF($C$179=0,"",IF(C177="[for completion]","",C177/$C$179))</f>
        <v/>
      </c>
      <c r="G177" s="190"/>
      <c r="H177" s="74"/>
      <c r="L177" s="74"/>
      <c r="M177" s="74"/>
      <c r="N177" s="75"/>
    </row>
    <row r="178" spans="1:14" x14ac:dyDescent="0.35">
      <c r="A178" s="90" t="s">
        <v>525</v>
      </c>
      <c r="B178" s="103" t="s">
        <v>352</v>
      </c>
      <c r="C178" s="157">
        <v>0</v>
      </c>
      <c r="D178" s="96"/>
      <c r="E178" s="118"/>
      <c r="F178" s="112" t="str">
        <f t="shared" ref="F178:F187" si="11">IF($C$179=0,"",IF(C178="[for completion]","",C178/$C$179))</f>
        <v/>
      </c>
      <c r="G178" s="190"/>
      <c r="H178" s="74"/>
      <c r="L178" s="74"/>
      <c r="M178" s="74"/>
      <c r="N178" s="75"/>
    </row>
    <row r="179" spans="1:14" x14ac:dyDescent="0.35">
      <c r="A179" s="90" t="s">
        <v>526</v>
      </c>
      <c r="B179" s="124" t="s">
        <v>354</v>
      </c>
      <c r="C179" s="115">
        <f>SUM(C174:C178)</f>
        <v>0</v>
      </c>
      <c r="E179" s="118"/>
      <c r="F179" s="116">
        <f>SUM(F174:F178)</f>
        <v>0</v>
      </c>
      <c r="G179" s="190"/>
      <c r="H179" s="74"/>
      <c r="L179" s="74"/>
      <c r="M179" s="74"/>
      <c r="N179" s="75"/>
    </row>
    <row r="180" spans="1:14" outlineLevel="1" x14ac:dyDescent="0.35">
      <c r="A180" s="90" t="s">
        <v>527</v>
      </c>
      <c r="B180" s="135" t="s">
        <v>528</v>
      </c>
      <c r="C180" s="157"/>
      <c r="D180" s="96"/>
      <c r="E180" s="118"/>
      <c r="F180" s="112" t="str">
        <f t="shared" si="11"/>
        <v/>
      </c>
      <c r="G180" s="190"/>
      <c r="H180" s="74"/>
      <c r="L180" s="74"/>
      <c r="M180" s="74"/>
      <c r="N180" s="75"/>
    </row>
    <row r="181" spans="1:14" s="136" customFormat="1" ht="29" outlineLevel="1" x14ac:dyDescent="0.35">
      <c r="A181" s="90" t="s">
        <v>529</v>
      </c>
      <c r="B181" s="135" t="s">
        <v>530</v>
      </c>
      <c r="C181" s="200"/>
      <c r="D181" s="201"/>
      <c r="F181" s="112" t="str">
        <f t="shared" si="11"/>
        <v/>
      </c>
      <c r="G181" s="201"/>
    </row>
    <row r="182" spans="1:14" ht="29" outlineLevel="1" x14ac:dyDescent="0.35">
      <c r="A182" s="90" t="s">
        <v>531</v>
      </c>
      <c r="B182" s="135" t="s">
        <v>532</v>
      </c>
      <c r="C182" s="157"/>
      <c r="D182" s="96"/>
      <c r="E182" s="118"/>
      <c r="F182" s="112" t="str">
        <f t="shared" si="11"/>
        <v/>
      </c>
      <c r="G182" s="190"/>
      <c r="H182" s="74"/>
      <c r="L182" s="74"/>
      <c r="M182" s="74"/>
      <c r="N182" s="75"/>
    </row>
    <row r="183" spans="1:14" outlineLevel="1" x14ac:dyDescent="0.35">
      <c r="A183" s="90" t="s">
        <v>533</v>
      </c>
      <c r="B183" s="135" t="s">
        <v>534</v>
      </c>
      <c r="C183" s="157"/>
      <c r="D183" s="96"/>
      <c r="E183" s="118"/>
      <c r="F183" s="112" t="str">
        <f t="shared" si="11"/>
        <v/>
      </c>
      <c r="G183" s="190"/>
      <c r="H183" s="74"/>
      <c r="L183" s="74"/>
      <c r="M183" s="74"/>
      <c r="N183" s="75"/>
    </row>
    <row r="184" spans="1:14" s="136" customFormat="1" outlineLevel="1" x14ac:dyDescent="0.35">
      <c r="A184" s="90" t="s">
        <v>535</v>
      </c>
      <c r="B184" s="135" t="s">
        <v>536</v>
      </c>
      <c r="C184" s="200"/>
      <c r="D184" s="201"/>
      <c r="F184" s="112" t="str">
        <f t="shared" si="11"/>
        <v/>
      </c>
      <c r="G184" s="201"/>
    </row>
    <row r="185" spans="1:14" outlineLevel="1" x14ac:dyDescent="0.35">
      <c r="A185" s="90" t="s">
        <v>537</v>
      </c>
      <c r="B185" s="135" t="s">
        <v>538</v>
      </c>
      <c r="C185" s="157"/>
      <c r="D185" s="96"/>
      <c r="E185" s="118"/>
      <c r="F185" s="112" t="str">
        <f t="shared" si="11"/>
        <v/>
      </c>
      <c r="G185" s="190"/>
      <c r="H185" s="74"/>
      <c r="L185" s="74"/>
      <c r="M185" s="74"/>
      <c r="N185" s="75"/>
    </row>
    <row r="186" spans="1:14" outlineLevel="1" x14ac:dyDescent="0.35">
      <c r="A186" s="90" t="s">
        <v>539</v>
      </c>
      <c r="B186" s="135" t="s">
        <v>540</v>
      </c>
      <c r="C186" s="157"/>
      <c r="D186" s="96"/>
      <c r="E186" s="118"/>
      <c r="F186" s="112" t="str">
        <f t="shared" si="11"/>
        <v/>
      </c>
      <c r="G186" s="190"/>
      <c r="H186" s="74"/>
      <c r="L186" s="74"/>
      <c r="M186" s="74"/>
      <c r="N186" s="75"/>
    </row>
    <row r="187" spans="1:14" outlineLevel="1" x14ac:dyDescent="0.35">
      <c r="A187" s="90" t="s">
        <v>541</v>
      </c>
      <c r="B187" s="135" t="s">
        <v>542</v>
      </c>
      <c r="C187" s="157"/>
      <c r="D187" s="96"/>
      <c r="E187" s="118"/>
      <c r="F187" s="112" t="str">
        <f t="shared" si="11"/>
        <v/>
      </c>
      <c r="G187" s="190"/>
      <c r="H187" s="74"/>
      <c r="L187" s="74"/>
      <c r="M187" s="74"/>
      <c r="N187" s="75"/>
    </row>
    <row r="188" spans="1:14" outlineLevel="1" x14ac:dyDescent="0.35">
      <c r="A188" s="90" t="s">
        <v>543</v>
      </c>
      <c r="B188" s="136"/>
      <c r="E188" s="118"/>
      <c r="F188" s="113"/>
      <c r="G188" s="113"/>
      <c r="H188" s="74"/>
      <c r="L188" s="74"/>
      <c r="M188" s="74"/>
      <c r="N188" s="75"/>
    </row>
    <row r="189" spans="1:14" outlineLevel="1" x14ac:dyDescent="0.35">
      <c r="A189" s="90" t="s">
        <v>544</v>
      </c>
      <c r="B189" s="136"/>
      <c r="E189" s="118"/>
      <c r="F189" s="113"/>
      <c r="G189" s="113"/>
      <c r="H189" s="74"/>
      <c r="L189" s="74"/>
      <c r="M189" s="74"/>
      <c r="N189" s="75"/>
    </row>
    <row r="190" spans="1:14" outlineLevel="1" x14ac:dyDescent="0.35">
      <c r="A190" s="90" t="s">
        <v>545</v>
      </c>
      <c r="B190" s="136"/>
      <c r="E190" s="118"/>
      <c r="F190" s="113"/>
      <c r="G190" s="113"/>
      <c r="H190" s="74"/>
      <c r="L190" s="74"/>
      <c r="M190" s="74"/>
      <c r="N190" s="75"/>
    </row>
    <row r="191" spans="1:14" outlineLevel="1" x14ac:dyDescent="0.35">
      <c r="A191" s="90" t="s">
        <v>546</v>
      </c>
      <c r="B191" s="117"/>
      <c r="E191" s="118"/>
      <c r="F191" s="113"/>
      <c r="G191" s="113"/>
      <c r="H191" s="74"/>
      <c r="L191" s="74"/>
      <c r="M191" s="74"/>
      <c r="N191" s="75"/>
    </row>
    <row r="192" spans="1:14" ht="15" customHeight="1" x14ac:dyDescent="0.35">
      <c r="A192" s="99"/>
      <c r="B192" s="100" t="s">
        <v>547</v>
      </c>
      <c r="C192" s="99" t="s">
        <v>313</v>
      </c>
      <c r="D192" s="99"/>
      <c r="E192" s="101"/>
      <c r="F192" s="102" t="s">
        <v>516</v>
      </c>
      <c r="G192" s="102"/>
      <c r="H192" s="74"/>
      <c r="L192" s="74"/>
      <c r="M192" s="74"/>
      <c r="N192" s="75"/>
    </row>
    <row r="193" spans="1:14" x14ac:dyDescent="0.35">
      <c r="A193" s="90" t="s">
        <v>548</v>
      </c>
      <c r="B193" s="103" t="s">
        <v>549</v>
      </c>
      <c r="C193" s="157">
        <v>0</v>
      </c>
      <c r="D193" s="96"/>
      <c r="E193" s="111"/>
      <c r="F193" s="112" t="str">
        <f t="shared" ref="F193:F207" si="12">IF($C$209=0,"",IF(C193="[for completion]","",C193/$C$209))</f>
        <v/>
      </c>
      <c r="G193" s="190"/>
      <c r="H193" s="74"/>
      <c r="L193" s="74"/>
      <c r="M193" s="74"/>
      <c r="N193" s="75"/>
    </row>
    <row r="194" spans="1:14" x14ac:dyDescent="0.35">
      <c r="A194" s="90" t="s">
        <v>550</v>
      </c>
      <c r="B194" s="103" t="s">
        <v>551</v>
      </c>
      <c r="C194" s="157">
        <v>0</v>
      </c>
      <c r="D194" s="96"/>
      <c r="E194" s="118"/>
      <c r="F194" s="112" t="str">
        <f t="shared" si="12"/>
        <v/>
      </c>
      <c r="G194" s="191"/>
      <c r="H194" s="74"/>
      <c r="L194" s="74"/>
      <c r="M194" s="74"/>
      <c r="N194" s="75"/>
    </row>
    <row r="195" spans="1:14" x14ac:dyDescent="0.35">
      <c r="A195" s="90" t="s">
        <v>552</v>
      </c>
      <c r="B195" s="103" t="s">
        <v>553</v>
      </c>
      <c r="C195" s="157">
        <v>0</v>
      </c>
      <c r="D195" s="96"/>
      <c r="E195" s="118"/>
      <c r="F195" s="112" t="str">
        <f t="shared" si="12"/>
        <v/>
      </c>
      <c r="G195" s="191"/>
      <c r="H195" s="74"/>
      <c r="L195" s="74"/>
      <c r="M195" s="74"/>
      <c r="N195" s="75"/>
    </row>
    <row r="196" spans="1:14" x14ac:dyDescent="0.35">
      <c r="A196" s="90" t="s">
        <v>554</v>
      </c>
      <c r="B196" s="103" t="s">
        <v>555</v>
      </c>
      <c r="C196" s="157">
        <v>0</v>
      </c>
      <c r="D196" s="96"/>
      <c r="E196" s="118"/>
      <c r="F196" s="112" t="str">
        <f t="shared" si="12"/>
        <v/>
      </c>
      <c r="G196" s="191"/>
      <c r="H196" s="74"/>
      <c r="L196" s="74"/>
      <c r="M196" s="74"/>
      <c r="N196" s="75"/>
    </row>
    <row r="197" spans="1:14" x14ac:dyDescent="0.35">
      <c r="A197" s="90" t="s">
        <v>556</v>
      </c>
      <c r="B197" s="103" t="s">
        <v>557</v>
      </c>
      <c r="C197" s="157">
        <v>0</v>
      </c>
      <c r="D197" s="96"/>
      <c r="E197" s="118"/>
      <c r="F197" s="112" t="str">
        <f t="shared" si="12"/>
        <v/>
      </c>
      <c r="G197" s="191"/>
      <c r="H197" s="74"/>
      <c r="L197" s="74"/>
      <c r="M197" s="74"/>
      <c r="N197" s="75"/>
    </row>
    <row r="198" spans="1:14" x14ac:dyDescent="0.35">
      <c r="A198" s="90" t="s">
        <v>558</v>
      </c>
      <c r="B198" s="90" t="s">
        <v>559</v>
      </c>
      <c r="C198" s="157">
        <v>0</v>
      </c>
      <c r="D198" s="96"/>
      <c r="E198" s="118"/>
      <c r="F198" s="112" t="str">
        <f t="shared" si="12"/>
        <v/>
      </c>
      <c r="G198" s="191"/>
      <c r="H198" s="74"/>
      <c r="L198" s="74"/>
      <c r="M198" s="74"/>
      <c r="N198" s="75"/>
    </row>
    <row r="199" spans="1:14" x14ac:dyDescent="0.35">
      <c r="A199" s="90" t="s">
        <v>560</v>
      </c>
      <c r="B199" s="103" t="s">
        <v>561</v>
      </c>
      <c r="C199" s="157">
        <v>0</v>
      </c>
      <c r="D199" s="96"/>
      <c r="E199" s="118"/>
      <c r="F199" s="112" t="str">
        <f t="shared" si="12"/>
        <v/>
      </c>
      <c r="G199" s="191"/>
      <c r="H199" s="74"/>
      <c r="L199" s="74"/>
      <c r="M199" s="74"/>
      <c r="N199" s="75"/>
    </row>
    <row r="200" spans="1:14" x14ac:dyDescent="0.35">
      <c r="A200" s="90" t="s">
        <v>562</v>
      </c>
      <c r="B200" s="103" t="s">
        <v>563</v>
      </c>
      <c r="C200" s="157">
        <v>0</v>
      </c>
      <c r="D200" s="96"/>
      <c r="E200" s="118"/>
      <c r="F200" s="112" t="str">
        <f t="shared" si="12"/>
        <v/>
      </c>
      <c r="G200" s="191"/>
      <c r="H200" s="74"/>
      <c r="L200" s="74"/>
      <c r="M200" s="74"/>
      <c r="N200" s="75"/>
    </row>
    <row r="201" spans="1:14" x14ac:dyDescent="0.35">
      <c r="A201" s="90" t="s">
        <v>564</v>
      </c>
      <c r="B201" s="103" t="s">
        <v>565</v>
      </c>
      <c r="C201" s="157">
        <v>0</v>
      </c>
      <c r="D201" s="96"/>
      <c r="E201" s="118"/>
      <c r="F201" s="112" t="str">
        <f t="shared" si="12"/>
        <v/>
      </c>
      <c r="G201" s="191"/>
      <c r="H201" s="74"/>
      <c r="L201" s="74"/>
      <c r="M201" s="74"/>
      <c r="N201" s="75"/>
    </row>
    <row r="202" spans="1:14" x14ac:dyDescent="0.35">
      <c r="A202" s="90" t="s">
        <v>566</v>
      </c>
      <c r="B202" s="103" t="s">
        <v>567</v>
      </c>
      <c r="C202" s="157">
        <v>0</v>
      </c>
      <c r="D202" s="96"/>
      <c r="E202" s="118"/>
      <c r="F202" s="112" t="str">
        <f t="shared" si="12"/>
        <v/>
      </c>
      <c r="G202" s="191"/>
      <c r="H202" s="74"/>
      <c r="L202" s="74"/>
      <c r="M202" s="74"/>
      <c r="N202" s="75"/>
    </row>
    <row r="203" spans="1:14" x14ac:dyDescent="0.35">
      <c r="A203" s="90" t="s">
        <v>568</v>
      </c>
      <c r="B203" s="103" t="s">
        <v>569</v>
      </c>
      <c r="C203" s="157">
        <v>0</v>
      </c>
      <c r="D203" s="96"/>
      <c r="E203" s="118"/>
      <c r="F203" s="112" t="str">
        <f t="shared" si="12"/>
        <v/>
      </c>
      <c r="G203" s="191"/>
      <c r="H203" s="74"/>
      <c r="L203" s="74"/>
      <c r="M203" s="74"/>
      <c r="N203" s="75"/>
    </row>
    <row r="204" spans="1:14" x14ac:dyDescent="0.35">
      <c r="A204" s="90" t="s">
        <v>570</v>
      </c>
      <c r="B204" s="103" t="s">
        <v>571</v>
      </c>
      <c r="C204" s="157">
        <v>0</v>
      </c>
      <c r="D204" s="96"/>
      <c r="E204" s="118"/>
      <c r="F204" s="112" t="str">
        <f t="shared" si="12"/>
        <v/>
      </c>
      <c r="G204" s="191"/>
      <c r="H204" s="74"/>
      <c r="L204" s="74"/>
      <c r="M204" s="74"/>
      <c r="N204" s="75"/>
    </row>
    <row r="205" spans="1:14" x14ac:dyDescent="0.35">
      <c r="A205" s="90" t="s">
        <v>572</v>
      </c>
      <c r="B205" s="103" t="s">
        <v>573</v>
      </c>
      <c r="C205" s="157">
        <v>0</v>
      </c>
      <c r="D205" s="96"/>
      <c r="E205" s="118"/>
      <c r="F205" s="112" t="str">
        <f t="shared" si="12"/>
        <v/>
      </c>
      <c r="G205" s="191"/>
      <c r="H205" s="74"/>
      <c r="L205" s="74"/>
      <c r="M205" s="74"/>
      <c r="N205" s="75"/>
    </row>
    <row r="206" spans="1:14" x14ac:dyDescent="0.35">
      <c r="A206" s="90" t="s">
        <v>574</v>
      </c>
      <c r="B206" s="103" t="s">
        <v>575</v>
      </c>
      <c r="C206" s="157">
        <v>0</v>
      </c>
      <c r="D206" s="96"/>
      <c r="E206" s="118"/>
      <c r="F206" s="112" t="str">
        <f>IF($C$209=0,"",IF(C206="[for completion]","",C206/$C$209))</f>
        <v/>
      </c>
      <c r="G206" s="191"/>
      <c r="H206" s="74"/>
      <c r="L206" s="74"/>
      <c r="M206" s="74"/>
      <c r="N206" s="75"/>
    </row>
    <row r="207" spans="1:14" x14ac:dyDescent="0.35">
      <c r="A207" s="90" t="s">
        <v>576</v>
      </c>
      <c r="B207" s="103" t="s">
        <v>352</v>
      </c>
      <c r="C207" s="157">
        <v>0</v>
      </c>
      <c r="D207" s="96"/>
      <c r="E207" s="118"/>
      <c r="F207" s="112" t="str">
        <f t="shared" si="12"/>
        <v/>
      </c>
      <c r="G207" s="191"/>
      <c r="H207" s="74"/>
      <c r="L207" s="74"/>
      <c r="M207" s="74"/>
      <c r="N207" s="75"/>
    </row>
    <row r="208" spans="1:14" x14ac:dyDescent="0.35">
      <c r="A208" s="90" t="s">
        <v>577</v>
      </c>
      <c r="B208" s="114" t="s">
        <v>578</v>
      </c>
      <c r="C208" s="157">
        <v>0</v>
      </c>
      <c r="D208" s="173"/>
      <c r="E208" s="118"/>
      <c r="F208" s="137" t="str">
        <f>IF($C$209=0,"",IF(C208="[for completion]","",C208/$C$209))</f>
        <v/>
      </c>
      <c r="G208" s="191"/>
      <c r="H208" s="74"/>
      <c r="L208" s="74"/>
      <c r="M208" s="74"/>
      <c r="N208" s="75"/>
    </row>
    <row r="209" spans="1:14" outlineLevel="1" x14ac:dyDescent="0.35">
      <c r="A209" s="90" t="s">
        <v>579</v>
      </c>
      <c r="B209" s="124" t="s">
        <v>354</v>
      </c>
      <c r="C209" s="129">
        <f>SUM(C193:C207)</f>
        <v>0</v>
      </c>
      <c r="E209" s="118"/>
      <c r="F209" s="116">
        <f>SUM(F193:F207)</f>
        <v>0</v>
      </c>
      <c r="G209" s="118"/>
      <c r="H209" s="74"/>
      <c r="L209" s="74"/>
      <c r="M209" s="74"/>
      <c r="N209" s="75"/>
    </row>
    <row r="210" spans="1:14" outlineLevel="1" x14ac:dyDescent="0.35">
      <c r="A210" s="90" t="s">
        <v>580</v>
      </c>
      <c r="B210" s="117" t="s">
        <v>356</v>
      </c>
      <c r="C210" s="157"/>
      <c r="D210" s="96"/>
      <c r="E210" s="118"/>
      <c r="F210" s="112" t="str">
        <f t="shared" ref="F210:F215" si="13">IF($C$209=0,"",IF(C210="[for completion]","",C210/$C$209))</f>
        <v/>
      </c>
      <c r="G210" s="191"/>
      <c r="H210" s="74"/>
      <c r="L210" s="74"/>
      <c r="M210" s="74"/>
      <c r="N210" s="75"/>
    </row>
    <row r="211" spans="1:14" outlineLevel="1" x14ac:dyDescent="0.35">
      <c r="A211" s="90" t="s">
        <v>581</v>
      </c>
      <c r="B211" s="117" t="s">
        <v>356</v>
      </c>
      <c r="C211" s="157"/>
      <c r="D211" s="96"/>
      <c r="E211" s="118"/>
      <c r="F211" s="112" t="str">
        <f t="shared" si="13"/>
        <v/>
      </c>
      <c r="G211" s="191"/>
      <c r="H211" s="74"/>
      <c r="L211" s="74"/>
      <c r="M211" s="74"/>
      <c r="N211" s="75"/>
    </row>
    <row r="212" spans="1:14" outlineLevel="1" x14ac:dyDescent="0.35">
      <c r="A212" s="90" t="s">
        <v>582</v>
      </c>
      <c r="B212" s="117" t="s">
        <v>356</v>
      </c>
      <c r="C212" s="157"/>
      <c r="D212" s="96"/>
      <c r="E212" s="118"/>
      <c r="F212" s="112" t="str">
        <f t="shared" si="13"/>
        <v/>
      </c>
      <c r="G212" s="191"/>
      <c r="H212" s="74"/>
      <c r="L212" s="74"/>
      <c r="M212" s="74"/>
      <c r="N212" s="75"/>
    </row>
    <row r="213" spans="1:14" outlineLevel="1" x14ac:dyDescent="0.35">
      <c r="A213" s="90" t="s">
        <v>583</v>
      </c>
      <c r="B213" s="117" t="s">
        <v>356</v>
      </c>
      <c r="C213" s="157"/>
      <c r="D213" s="96"/>
      <c r="E213" s="118"/>
      <c r="F213" s="112" t="str">
        <f t="shared" si="13"/>
        <v/>
      </c>
      <c r="G213" s="191"/>
      <c r="H213" s="74"/>
      <c r="L213" s="74"/>
      <c r="M213" s="74"/>
      <c r="N213" s="75"/>
    </row>
    <row r="214" spans="1:14" outlineLevel="1" x14ac:dyDescent="0.35">
      <c r="A214" s="90" t="s">
        <v>584</v>
      </c>
      <c r="B214" s="117" t="s">
        <v>356</v>
      </c>
      <c r="C214" s="157"/>
      <c r="D214" s="96"/>
      <c r="E214" s="118"/>
      <c r="F214" s="112" t="str">
        <f t="shared" si="13"/>
        <v/>
      </c>
      <c r="G214" s="191"/>
      <c r="H214" s="74"/>
      <c r="L214" s="74"/>
      <c r="M214" s="74"/>
      <c r="N214" s="75"/>
    </row>
    <row r="215" spans="1:14" outlineLevel="1" x14ac:dyDescent="0.35">
      <c r="A215" s="90" t="s">
        <v>585</v>
      </c>
      <c r="B215" s="117" t="s">
        <v>356</v>
      </c>
      <c r="C215" s="157"/>
      <c r="D215" s="96"/>
      <c r="E215" s="118"/>
      <c r="F215" s="112" t="str">
        <f t="shared" si="13"/>
        <v/>
      </c>
      <c r="G215" s="191"/>
      <c r="H215" s="74"/>
      <c r="L215" s="74"/>
      <c r="M215" s="74"/>
      <c r="N215" s="75"/>
    </row>
    <row r="216" spans="1:14" ht="15" customHeight="1" x14ac:dyDescent="0.35">
      <c r="A216" s="99"/>
      <c r="B216" s="100" t="s">
        <v>586</v>
      </c>
      <c r="C216" s="99" t="s">
        <v>313</v>
      </c>
      <c r="D216" s="99"/>
      <c r="E216" s="101"/>
      <c r="F216" s="102" t="s">
        <v>342</v>
      </c>
      <c r="G216" s="102" t="s">
        <v>587</v>
      </c>
      <c r="H216" s="74"/>
      <c r="L216" s="74"/>
      <c r="M216" s="74"/>
      <c r="N216" s="75"/>
    </row>
    <row r="217" spans="1:14" x14ac:dyDescent="0.35">
      <c r="A217" s="90" t="s">
        <v>588</v>
      </c>
      <c r="B217" s="122" t="s">
        <v>589</v>
      </c>
      <c r="C217" s="157">
        <v>0</v>
      </c>
      <c r="D217" s="96"/>
      <c r="E217" s="130"/>
      <c r="F217" s="112">
        <f>IF($C$38=0,"",IF(C217="[for completion]","",IF(C217="","",C217/$C$38)))</f>
        <v>0</v>
      </c>
      <c r="G217" s="112">
        <f>IF($C$39=0,"",IF(C217="[for completion]","",IF(C217="","",C217/$C$39)))</f>
        <v>0</v>
      </c>
      <c r="H217" s="74"/>
      <c r="L217" s="74"/>
      <c r="M217" s="74"/>
      <c r="N217" s="75"/>
    </row>
    <row r="218" spans="1:14" x14ac:dyDescent="0.35">
      <c r="A218" s="90" t="s">
        <v>590</v>
      </c>
      <c r="B218" s="122" t="s">
        <v>591</v>
      </c>
      <c r="C218" s="157">
        <v>0</v>
      </c>
      <c r="D218" s="96"/>
      <c r="E218" s="130"/>
      <c r="F218" s="112">
        <f>IF($C$38=0,"",IF(C218="[for completion]","",IF(C218="","",C218/$C$38)))</f>
        <v>0</v>
      </c>
      <c r="G218" s="112">
        <f>IF($C$39=0,"",IF(C218="[for completion]","",IF(C218="","",C218/$C$39)))</f>
        <v>0</v>
      </c>
      <c r="H218" s="74"/>
      <c r="L218" s="74"/>
      <c r="M218" s="74"/>
      <c r="N218" s="75"/>
    </row>
    <row r="219" spans="1:14" x14ac:dyDescent="0.35">
      <c r="A219" s="90" t="s">
        <v>592</v>
      </c>
      <c r="B219" s="122" t="s">
        <v>352</v>
      </c>
      <c r="C219" s="157">
        <v>0</v>
      </c>
      <c r="D219" s="96"/>
      <c r="E219" s="130"/>
      <c r="F219" s="112">
        <f>IF($C$38=0,"",IF(C219="[for completion]","",IF(C219="","",C219/$C$38)))</f>
        <v>0</v>
      </c>
      <c r="G219" s="112">
        <f>IF($C$39=0,"",IF(C219="[for completion]","",IF(C219="","",C219/$C$39)))</f>
        <v>0</v>
      </c>
      <c r="H219" s="74"/>
      <c r="L219" s="74"/>
      <c r="M219" s="74"/>
      <c r="N219" s="75"/>
    </row>
    <row r="220" spans="1:14" x14ac:dyDescent="0.35">
      <c r="A220" s="90" t="s">
        <v>593</v>
      </c>
      <c r="B220" s="124" t="s">
        <v>354</v>
      </c>
      <c r="C220" s="129">
        <f>SUM(C217:C219)</f>
        <v>0</v>
      </c>
      <c r="E220" s="130"/>
      <c r="F220" s="108">
        <f>SUM(F217:F219)</f>
        <v>0</v>
      </c>
      <c r="G220" s="108">
        <f>SUM(G217:G219)</f>
        <v>0</v>
      </c>
      <c r="H220" s="74"/>
      <c r="L220" s="74"/>
      <c r="M220" s="74"/>
      <c r="N220" s="75"/>
    </row>
    <row r="221" spans="1:14" outlineLevel="1" x14ac:dyDescent="0.35">
      <c r="A221" s="90" t="s">
        <v>594</v>
      </c>
      <c r="B221" s="117" t="s">
        <v>356</v>
      </c>
      <c r="C221" s="157"/>
      <c r="D221" s="96"/>
      <c r="E221" s="130"/>
      <c r="F221" s="112" t="str">
        <f t="shared" ref="F221:F227" si="14">IF($C$38=0,"",IF(C221="[for completion]","",IF(C221="","",C221/$C$38)))</f>
        <v/>
      </c>
      <c r="G221" s="112" t="str">
        <f t="shared" ref="G221:G227" si="15">IF($C$39=0,"",IF(C221="[for completion]","",IF(C221="","",C221/$C$39)))</f>
        <v/>
      </c>
      <c r="H221" s="74"/>
      <c r="L221" s="74"/>
      <c r="M221" s="74"/>
      <c r="N221" s="75"/>
    </row>
    <row r="222" spans="1:14" outlineLevel="1" x14ac:dyDescent="0.35">
      <c r="A222" s="90" t="s">
        <v>595</v>
      </c>
      <c r="B222" s="117" t="s">
        <v>356</v>
      </c>
      <c r="C222" s="157"/>
      <c r="D222" s="96"/>
      <c r="E222" s="130"/>
      <c r="F222" s="112" t="str">
        <f t="shared" si="14"/>
        <v/>
      </c>
      <c r="G222" s="112" t="str">
        <f t="shared" si="15"/>
        <v/>
      </c>
      <c r="H222" s="74"/>
      <c r="L222" s="74"/>
      <c r="M222" s="74"/>
      <c r="N222" s="75"/>
    </row>
    <row r="223" spans="1:14" outlineLevel="1" x14ac:dyDescent="0.35">
      <c r="A223" s="90" t="s">
        <v>596</v>
      </c>
      <c r="B223" s="117" t="s">
        <v>356</v>
      </c>
      <c r="C223" s="157"/>
      <c r="D223" s="96"/>
      <c r="E223" s="130"/>
      <c r="F223" s="112" t="str">
        <f t="shared" si="14"/>
        <v/>
      </c>
      <c r="G223" s="112" t="str">
        <f t="shared" si="15"/>
        <v/>
      </c>
      <c r="H223" s="74"/>
      <c r="L223" s="74"/>
      <c r="M223" s="74"/>
      <c r="N223" s="75"/>
    </row>
    <row r="224" spans="1:14" outlineLevel="1" x14ac:dyDescent="0.35">
      <c r="A224" s="90" t="s">
        <v>597</v>
      </c>
      <c r="B224" s="117" t="s">
        <v>356</v>
      </c>
      <c r="C224" s="157"/>
      <c r="D224" s="96"/>
      <c r="E224" s="130"/>
      <c r="F224" s="112" t="str">
        <f t="shared" si="14"/>
        <v/>
      </c>
      <c r="G224" s="112" t="str">
        <f t="shared" si="15"/>
        <v/>
      </c>
      <c r="H224" s="74"/>
      <c r="L224" s="74"/>
      <c r="M224" s="74"/>
      <c r="N224" s="75"/>
    </row>
    <row r="225" spans="1:14" outlineLevel="1" x14ac:dyDescent="0.35">
      <c r="A225" s="90" t="s">
        <v>598</v>
      </c>
      <c r="B225" s="117" t="s">
        <v>356</v>
      </c>
      <c r="C225" s="157"/>
      <c r="D225" s="96"/>
      <c r="E225" s="130"/>
      <c r="F225" s="112" t="str">
        <f t="shared" si="14"/>
        <v/>
      </c>
      <c r="G225" s="112" t="str">
        <f t="shared" si="15"/>
        <v/>
      </c>
      <c r="H225" s="74"/>
      <c r="L225" s="74"/>
      <c r="M225" s="74"/>
    </row>
    <row r="226" spans="1:14" outlineLevel="1" x14ac:dyDescent="0.35">
      <c r="A226" s="90" t="s">
        <v>599</v>
      </c>
      <c r="B226" s="117" t="s">
        <v>356</v>
      </c>
      <c r="C226" s="157"/>
      <c r="D226" s="96"/>
      <c r="E226" s="94"/>
      <c r="F226" s="112" t="str">
        <f t="shared" si="14"/>
        <v/>
      </c>
      <c r="G226" s="112" t="str">
        <f t="shared" si="15"/>
        <v/>
      </c>
      <c r="H226" s="74"/>
      <c r="L226" s="74"/>
      <c r="M226" s="74"/>
    </row>
    <row r="227" spans="1:14" outlineLevel="1" x14ac:dyDescent="0.35">
      <c r="A227" s="90" t="s">
        <v>600</v>
      </c>
      <c r="B227" s="117" t="s">
        <v>356</v>
      </c>
      <c r="C227" s="157"/>
      <c r="D227" s="96"/>
      <c r="E227" s="130"/>
      <c r="F227" s="112" t="str">
        <f t="shared" si="14"/>
        <v/>
      </c>
      <c r="G227" s="112" t="str">
        <f t="shared" si="15"/>
        <v/>
      </c>
      <c r="H227" s="74"/>
      <c r="L227" s="74"/>
      <c r="M227" s="74"/>
    </row>
    <row r="228" spans="1:14" ht="15" customHeight="1" x14ac:dyDescent="0.35">
      <c r="A228" s="99"/>
      <c r="B228" s="100" t="s">
        <v>601</v>
      </c>
      <c r="C228" s="99"/>
      <c r="D228" s="99"/>
      <c r="E228" s="101"/>
      <c r="F228" s="102"/>
      <c r="G228" s="102"/>
      <c r="H228" s="74"/>
      <c r="L228" s="74"/>
      <c r="M228" s="74"/>
    </row>
    <row r="229" spans="1:14" ht="29" x14ac:dyDescent="0.35">
      <c r="A229" s="90" t="s">
        <v>602</v>
      </c>
      <c r="B229" s="103" t="s">
        <v>603</v>
      </c>
      <c r="C229" s="145" t="str">
        <f>C30</f>
        <v>https://www.coveredbondlabel.com/issuer/146-grupo-cooperativo-cajamar</v>
      </c>
      <c r="H229" s="74"/>
      <c r="L229" s="74"/>
      <c r="M229" s="74"/>
    </row>
    <row r="230" spans="1:14" ht="15" customHeight="1" x14ac:dyDescent="0.35">
      <c r="A230" s="99"/>
      <c r="B230" s="100" t="s">
        <v>604</v>
      </c>
      <c r="C230" s="99"/>
      <c r="D230" s="99"/>
      <c r="E230" s="101"/>
      <c r="F230" s="102"/>
      <c r="G230" s="102"/>
      <c r="H230" s="74"/>
      <c r="L230" s="74"/>
      <c r="M230" s="74"/>
    </row>
    <row r="231" spans="1:14" x14ac:dyDescent="0.35">
      <c r="A231" s="90" t="s">
        <v>605</v>
      </c>
      <c r="B231" s="90" t="s">
        <v>606</v>
      </c>
      <c r="C231" s="157" t="s">
        <v>1102</v>
      </c>
      <c r="D231" s="96"/>
      <c r="E231" s="94"/>
      <c r="H231" s="74"/>
      <c r="L231" s="74"/>
      <c r="M231" s="74"/>
    </row>
    <row r="232" spans="1:14" x14ac:dyDescent="0.35">
      <c r="A232" s="90" t="s">
        <v>607</v>
      </c>
      <c r="B232" s="138" t="s">
        <v>608</v>
      </c>
      <c r="C232" s="157" t="s">
        <v>1102</v>
      </c>
      <c r="D232" s="96"/>
      <c r="E232" s="94"/>
      <c r="H232" s="74"/>
      <c r="L232" s="74"/>
      <c r="M232" s="74"/>
    </row>
    <row r="233" spans="1:14" x14ac:dyDescent="0.35">
      <c r="A233" s="90" t="s">
        <v>609</v>
      </c>
      <c r="B233" s="138" t="s">
        <v>610</v>
      </c>
      <c r="C233" s="157" t="s">
        <v>1102</v>
      </c>
      <c r="D233" s="96"/>
      <c r="E233" s="94"/>
      <c r="H233" s="74"/>
      <c r="L233" s="74"/>
      <c r="M233" s="74"/>
    </row>
    <row r="234" spans="1:14" outlineLevel="1" x14ac:dyDescent="0.35">
      <c r="A234" s="90" t="s">
        <v>611</v>
      </c>
      <c r="B234" s="110" t="s">
        <v>612</v>
      </c>
      <c r="C234" s="181"/>
      <c r="D234" s="173"/>
      <c r="E234" s="94"/>
      <c r="H234" s="74"/>
      <c r="L234" s="74"/>
      <c r="M234" s="74"/>
    </row>
    <row r="235" spans="1:14" outlineLevel="1" x14ac:dyDescent="0.35">
      <c r="A235" s="90" t="s">
        <v>613</v>
      </c>
      <c r="B235" s="110" t="s">
        <v>614</v>
      </c>
      <c r="C235" s="181"/>
      <c r="D235" s="173"/>
      <c r="E235" s="94"/>
      <c r="H235" s="74"/>
      <c r="L235" s="74"/>
      <c r="M235" s="74"/>
    </row>
    <row r="236" spans="1:14" outlineLevel="1" x14ac:dyDescent="0.35">
      <c r="A236" s="90" t="s">
        <v>615</v>
      </c>
      <c r="B236" s="110" t="s">
        <v>616</v>
      </c>
      <c r="C236" s="173"/>
      <c r="D236" s="173"/>
      <c r="E236" s="94"/>
      <c r="H236" s="74"/>
      <c r="L236" s="74"/>
      <c r="M236" s="74"/>
    </row>
    <row r="237" spans="1:14" outlineLevel="1" x14ac:dyDescent="0.35">
      <c r="A237" s="90" t="s">
        <v>617</v>
      </c>
      <c r="C237" s="94"/>
      <c r="D237" s="94"/>
      <c r="E237" s="94"/>
      <c r="H237" s="74"/>
      <c r="L237" s="74"/>
      <c r="M237" s="74"/>
    </row>
    <row r="238" spans="1:14" outlineLevel="1" x14ac:dyDescent="0.35">
      <c r="A238" s="90" t="s">
        <v>618</v>
      </c>
      <c r="C238" s="94"/>
      <c r="D238" s="94"/>
      <c r="E238" s="94"/>
      <c r="H238" s="74"/>
      <c r="L238" s="74"/>
      <c r="M238" s="74"/>
    </row>
    <row r="239" spans="1:14" outlineLevel="1" x14ac:dyDescent="0.35">
      <c r="A239" s="99"/>
      <c r="B239" s="100" t="s">
        <v>619</v>
      </c>
      <c r="C239" s="99"/>
      <c r="D239" s="99"/>
      <c r="E239" s="99"/>
      <c r="F239" s="99"/>
      <c r="G239" s="99"/>
      <c r="H239" s="74"/>
      <c r="K239" s="2"/>
      <c r="L239" s="2"/>
      <c r="M239" s="2"/>
      <c r="N239" s="2"/>
    </row>
    <row r="240" spans="1:14" ht="29" outlineLevel="1" x14ac:dyDescent="0.35">
      <c r="A240" s="90" t="s">
        <v>620</v>
      </c>
      <c r="B240" s="90" t="s">
        <v>795</v>
      </c>
      <c r="C240" s="96" t="s">
        <v>1108</v>
      </c>
      <c r="D240" s="96"/>
      <c r="G240" s="2"/>
      <c r="H240" s="74"/>
      <c r="K240" s="2"/>
      <c r="L240" s="2"/>
      <c r="M240" s="2"/>
      <c r="N240" s="2"/>
    </row>
    <row r="241" spans="1:14" outlineLevel="1" x14ac:dyDescent="0.35">
      <c r="A241" s="90" t="s">
        <v>622</v>
      </c>
      <c r="B241" s="90" t="s">
        <v>623</v>
      </c>
      <c r="C241" s="96" t="s">
        <v>277</v>
      </c>
      <c r="D241" s="96"/>
      <c r="G241" s="2"/>
      <c r="H241" s="74"/>
      <c r="K241" s="2"/>
      <c r="L241" s="2"/>
      <c r="M241" s="2"/>
      <c r="N241" s="2"/>
    </row>
    <row r="242" spans="1:14" outlineLevel="1" x14ac:dyDescent="0.35">
      <c r="A242" s="90" t="s">
        <v>624</v>
      </c>
      <c r="B242" s="90" t="s">
        <v>625</v>
      </c>
      <c r="C242" s="96" t="s">
        <v>626</v>
      </c>
      <c r="D242" s="96"/>
      <c r="G242" s="2"/>
      <c r="H242" s="74"/>
      <c r="K242" s="2"/>
      <c r="L242" s="2"/>
      <c r="M242" s="2"/>
      <c r="N242" s="2"/>
    </row>
    <row r="243" spans="1:14" ht="29" outlineLevel="1" x14ac:dyDescent="0.35">
      <c r="A243" s="90" t="s">
        <v>627</v>
      </c>
      <c r="B243" s="90" t="s">
        <v>796</v>
      </c>
      <c r="C243" s="96" t="s">
        <v>621</v>
      </c>
      <c r="D243" s="96"/>
      <c r="G243" s="2"/>
      <c r="H243" s="74"/>
      <c r="K243" s="2"/>
      <c r="L243" s="2"/>
      <c r="M243" s="2"/>
      <c r="N243" s="2"/>
    </row>
    <row r="244" spans="1:14" outlineLevel="1" x14ac:dyDescent="0.35">
      <c r="A244" s="90" t="s">
        <v>628</v>
      </c>
      <c r="B244" s="90" t="s">
        <v>629</v>
      </c>
      <c r="C244" s="139" t="s">
        <v>630</v>
      </c>
      <c r="D244" s="139" t="s">
        <v>631</v>
      </c>
      <c r="E244" s="96"/>
      <c r="G244" s="2"/>
      <c r="H244" s="74"/>
      <c r="K244" s="2"/>
      <c r="L244" s="2"/>
      <c r="M244" s="2"/>
      <c r="N244" s="2"/>
    </row>
    <row r="245" spans="1:14" outlineLevel="1" x14ac:dyDescent="0.35">
      <c r="A245" s="90" t="s">
        <v>632</v>
      </c>
      <c r="B245" s="90" t="s">
        <v>797</v>
      </c>
      <c r="C245" s="96" t="s">
        <v>621</v>
      </c>
      <c r="D245" s="96"/>
      <c r="G245" s="2"/>
      <c r="H245" s="74"/>
      <c r="K245" s="2"/>
      <c r="L245" s="2"/>
      <c r="M245" s="2"/>
      <c r="N245" s="2"/>
    </row>
    <row r="246" spans="1:14" outlineLevel="1" x14ac:dyDescent="0.35">
      <c r="A246" s="90" t="s">
        <v>633</v>
      </c>
      <c r="B246" s="90" t="s">
        <v>634</v>
      </c>
      <c r="C246" s="96" t="s">
        <v>626</v>
      </c>
      <c r="D246" s="96"/>
      <c r="G246" s="2"/>
      <c r="H246" s="74"/>
      <c r="K246" s="2"/>
      <c r="L246" s="2"/>
      <c r="M246" s="2"/>
      <c r="N246" s="2"/>
    </row>
    <row r="247" spans="1:14" outlineLevel="1" x14ac:dyDescent="0.35">
      <c r="A247" s="90" t="s">
        <v>635</v>
      </c>
      <c r="D247" s="2"/>
      <c r="E247" s="2"/>
      <c r="F247" s="2"/>
      <c r="G247" s="2"/>
      <c r="H247" s="74"/>
      <c r="K247" s="2"/>
      <c r="L247" s="2"/>
      <c r="M247" s="2"/>
      <c r="N247" s="2"/>
    </row>
    <row r="248" spans="1:14" outlineLevel="1" x14ac:dyDescent="0.35">
      <c r="A248" s="90" t="s">
        <v>636</v>
      </c>
      <c r="D248" s="2"/>
      <c r="E248" s="2"/>
      <c r="F248" s="2"/>
      <c r="G248" s="2"/>
      <c r="H248" s="74"/>
      <c r="K248" s="2"/>
      <c r="L248" s="2"/>
      <c r="M248" s="2"/>
      <c r="N248" s="2"/>
    </row>
    <row r="249" spans="1:14" outlineLevel="1" x14ac:dyDescent="0.35">
      <c r="A249" s="90" t="s">
        <v>637</v>
      </c>
      <c r="D249" s="2"/>
      <c r="E249" s="2"/>
      <c r="F249" s="2"/>
      <c r="G249" s="2"/>
      <c r="H249" s="74"/>
      <c r="K249" s="2"/>
      <c r="L249" s="2"/>
      <c r="M249" s="2"/>
      <c r="N249" s="2"/>
    </row>
    <row r="250" spans="1:14" outlineLevel="1" x14ac:dyDescent="0.35">
      <c r="A250" s="90" t="s">
        <v>638</v>
      </c>
      <c r="D250" s="2"/>
      <c r="E250" s="2"/>
      <c r="F250" s="2"/>
      <c r="G250" s="2"/>
      <c r="H250" s="74"/>
      <c r="K250" s="2"/>
      <c r="L250" s="2"/>
      <c r="M250" s="2"/>
      <c r="N250" s="2"/>
    </row>
    <row r="251" spans="1:14" outlineLevel="1" x14ac:dyDescent="0.35">
      <c r="A251" s="90" t="s">
        <v>639</v>
      </c>
      <c r="D251" s="2"/>
      <c r="E251" s="2"/>
      <c r="F251" s="2"/>
      <c r="G251" s="2"/>
      <c r="H251" s="74"/>
      <c r="K251" s="2"/>
      <c r="L251" s="2"/>
      <c r="M251" s="2"/>
      <c r="N251" s="2"/>
    </row>
    <row r="252" spans="1:14" outlineLevel="1" x14ac:dyDescent="0.35">
      <c r="A252" s="90" t="s">
        <v>640</v>
      </c>
      <c r="D252" s="2"/>
      <c r="E252" s="2"/>
      <c r="F252" s="2"/>
      <c r="G252" s="2"/>
      <c r="H252" s="74"/>
      <c r="K252" s="2"/>
      <c r="L252" s="2"/>
      <c r="M252" s="2"/>
      <c r="N252" s="2"/>
    </row>
    <row r="253" spans="1:14" outlineLevel="1" x14ac:dyDescent="0.35">
      <c r="A253" s="90" t="s">
        <v>641</v>
      </c>
      <c r="D253" s="2"/>
      <c r="E253" s="2"/>
      <c r="F253" s="2"/>
      <c r="G253" s="2"/>
      <c r="H253" s="74"/>
      <c r="K253" s="2"/>
      <c r="L253" s="2"/>
      <c r="M253" s="2"/>
      <c r="N253" s="2"/>
    </row>
    <row r="254" spans="1:14" outlineLevel="1" x14ac:dyDescent="0.35">
      <c r="A254" s="90" t="s">
        <v>642</v>
      </c>
      <c r="D254" s="2"/>
      <c r="E254" s="2"/>
      <c r="F254" s="2"/>
      <c r="G254" s="2"/>
      <c r="H254" s="74"/>
      <c r="K254" s="2"/>
      <c r="L254" s="2"/>
      <c r="M254" s="2"/>
      <c r="N254" s="2"/>
    </row>
    <row r="255" spans="1:14" outlineLevel="1" x14ac:dyDescent="0.35">
      <c r="A255" s="90" t="s">
        <v>643</v>
      </c>
      <c r="D255" s="2"/>
      <c r="E255" s="2"/>
      <c r="F255" s="2"/>
      <c r="G255" s="2"/>
      <c r="H255" s="74"/>
      <c r="K255" s="2"/>
      <c r="L255" s="2"/>
      <c r="M255" s="2"/>
      <c r="N255" s="2"/>
    </row>
    <row r="256" spans="1:14" outlineLevel="1" x14ac:dyDescent="0.35">
      <c r="A256" s="90" t="s">
        <v>644</v>
      </c>
      <c r="D256" s="2"/>
      <c r="E256" s="2"/>
      <c r="F256" s="2"/>
      <c r="G256" s="2"/>
      <c r="H256" s="74"/>
      <c r="K256" s="2"/>
      <c r="L256" s="2"/>
      <c r="M256" s="2"/>
      <c r="N256" s="2"/>
    </row>
    <row r="257" spans="1:14" outlineLevel="1" x14ac:dyDescent="0.35">
      <c r="A257" s="90" t="s">
        <v>645</v>
      </c>
      <c r="D257" s="2"/>
      <c r="E257" s="2"/>
      <c r="F257" s="2"/>
      <c r="G257" s="2"/>
      <c r="H257" s="74"/>
      <c r="K257" s="2"/>
      <c r="L257" s="2"/>
      <c r="M257" s="2"/>
      <c r="N257" s="2"/>
    </row>
    <row r="258" spans="1:14" outlineLevel="1" x14ac:dyDescent="0.35">
      <c r="A258" s="90" t="s">
        <v>646</v>
      </c>
      <c r="D258" s="2"/>
      <c r="E258" s="2"/>
      <c r="F258" s="2"/>
      <c r="G258" s="2"/>
      <c r="H258" s="74"/>
      <c r="K258" s="2"/>
      <c r="L258" s="2"/>
      <c r="M258" s="2"/>
      <c r="N258" s="2"/>
    </row>
    <row r="259" spans="1:14" outlineLevel="1" x14ac:dyDescent="0.35">
      <c r="A259" s="90" t="s">
        <v>647</v>
      </c>
      <c r="D259" s="2"/>
      <c r="E259" s="2"/>
      <c r="F259" s="2"/>
      <c r="G259" s="2"/>
      <c r="H259" s="74"/>
      <c r="K259" s="2"/>
      <c r="L259" s="2"/>
      <c r="M259" s="2"/>
      <c r="N259" s="2"/>
    </row>
    <row r="260" spans="1:14" outlineLevel="1" x14ac:dyDescent="0.35">
      <c r="A260" s="90" t="s">
        <v>648</v>
      </c>
      <c r="D260" s="2"/>
      <c r="E260" s="2"/>
      <c r="F260" s="2"/>
      <c r="G260" s="2"/>
      <c r="H260" s="74"/>
      <c r="K260" s="2"/>
      <c r="L260" s="2"/>
      <c r="M260" s="2"/>
      <c r="N260" s="2"/>
    </row>
    <row r="261" spans="1:14" outlineLevel="1" x14ac:dyDescent="0.35">
      <c r="A261" s="90" t="s">
        <v>649</v>
      </c>
      <c r="D261" s="2"/>
      <c r="E261" s="2"/>
      <c r="F261" s="2"/>
      <c r="G261" s="2"/>
      <c r="H261" s="74"/>
      <c r="K261" s="2"/>
      <c r="L261" s="2"/>
      <c r="M261" s="2"/>
      <c r="N261" s="2"/>
    </row>
    <row r="262" spans="1:14" outlineLevel="1" x14ac:dyDescent="0.35">
      <c r="A262" s="90" t="s">
        <v>650</v>
      </c>
      <c r="D262" s="2"/>
      <c r="E262" s="2"/>
      <c r="F262" s="2"/>
      <c r="G262" s="2"/>
      <c r="H262" s="74"/>
      <c r="K262" s="2"/>
      <c r="L262" s="2"/>
      <c r="M262" s="2"/>
      <c r="N262" s="2"/>
    </row>
    <row r="263" spans="1:14" outlineLevel="1" x14ac:dyDescent="0.35">
      <c r="A263" s="90" t="s">
        <v>651</v>
      </c>
      <c r="D263" s="2"/>
      <c r="E263" s="2"/>
      <c r="F263" s="2"/>
      <c r="G263" s="2"/>
      <c r="H263" s="74"/>
      <c r="K263" s="2"/>
      <c r="L263" s="2"/>
      <c r="M263" s="2"/>
      <c r="N263" s="2"/>
    </row>
    <row r="264" spans="1:14" outlineLevel="1" x14ac:dyDescent="0.35">
      <c r="A264" s="90" t="s">
        <v>652</v>
      </c>
      <c r="D264" s="2"/>
      <c r="E264" s="2"/>
      <c r="F264" s="2"/>
      <c r="G264" s="2"/>
      <c r="H264" s="74"/>
      <c r="K264" s="2"/>
      <c r="L264" s="2"/>
      <c r="M264" s="2"/>
      <c r="N264" s="2"/>
    </row>
    <row r="265" spans="1:14" outlineLevel="1" x14ac:dyDescent="0.35">
      <c r="A265" s="90" t="s">
        <v>653</v>
      </c>
      <c r="D265" s="2"/>
      <c r="E265" s="2"/>
      <c r="F265" s="2"/>
      <c r="G265" s="2"/>
      <c r="H265" s="74"/>
      <c r="K265" s="2"/>
      <c r="L265" s="2"/>
      <c r="M265" s="2"/>
      <c r="N265" s="2"/>
    </row>
    <row r="266" spans="1:14" outlineLevel="1" x14ac:dyDescent="0.35">
      <c r="A266" s="90" t="s">
        <v>654</v>
      </c>
      <c r="D266" s="2"/>
      <c r="E266" s="2"/>
      <c r="F266" s="2"/>
      <c r="G266" s="2"/>
      <c r="H266" s="74"/>
      <c r="K266" s="2"/>
      <c r="L266" s="2"/>
      <c r="M266" s="2"/>
      <c r="N266" s="2"/>
    </row>
    <row r="267" spans="1:14" outlineLevel="1" x14ac:dyDescent="0.35">
      <c r="A267" s="90" t="s">
        <v>655</v>
      </c>
      <c r="D267" s="2"/>
      <c r="E267" s="2"/>
      <c r="F267" s="2"/>
      <c r="G267" s="2"/>
      <c r="H267" s="74"/>
      <c r="K267" s="2"/>
      <c r="L267" s="2"/>
      <c r="M267" s="2"/>
      <c r="N267" s="2"/>
    </row>
    <row r="268" spans="1:14" outlineLevel="1" x14ac:dyDescent="0.35">
      <c r="A268" s="90" t="s">
        <v>656</v>
      </c>
      <c r="D268" s="2"/>
      <c r="E268" s="2"/>
      <c r="F268" s="2"/>
      <c r="G268" s="2"/>
      <c r="H268" s="74"/>
      <c r="K268" s="2"/>
      <c r="L268" s="2"/>
      <c r="M268" s="2"/>
      <c r="N268" s="2"/>
    </row>
    <row r="269" spans="1:14" outlineLevel="1" x14ac:dyDescent="0.35">
      <c r="A269" s="90" t="s">
        <v>657</v>
      </c>
      <c r="D269" s="2"/>
      <c r="E269" s="2"/>
      <c r="F269" s="2"/>
      <c r="G269" s="2"/>
      <c r="H269" s="74"/>
      <c r="K269" s="2"/>
      <c r="L269" s="2"/>
      <c r="M269" s="2"/>
      <c r="N269" s="2"/>
    </row>
    <row r="270" spans="1:14" outlineLevel="1" x14ac:dyDescent="0.35">
      <c r="A270" s="90" t="s">
        <v>658</v>
      </c>
      <c r="D270" s="2"/>
      <c r="E270" s="2"/>
      <c r="F270" s="2"/>
      <c r="G270" s="2"/>
      <c r="H270" s="74"/>
      <c r="K270" s="2"/>
      <c r="L270" s="2"/>
      <c r="M270" s="2"/>
      <c r="N270" s="2"/>
    </row>
    <row r="271" spans="1:14" outlineLevel="1" x14ac:dyDescent="0.35">
      <c r="A271" s="90" t="s">
        <v>659</v>
      </c>
      <c r="D271" s="2"/>
      <c r="E271" s="2"/>
      <c r="F271" s="2"/>
      <c r="G271" s="2"/>
      <c r="H271" s="74"/>
      <c r="K271" s="2"/>
      <c r="L271" s="2"/>
      <c r="M271" s="2"/>
      <c r="N271" s="2"/>
    </row>
    <row r="272" spans="1:14" outlineLevel="1" x14ac:dyDescent="0.35">
      <c r="A272" s="90" t="s">
        <v>660</v>
      </c>
      <c r="D272" s="2"/>
      <c r="E272" s="2"/>
      <c r="F272" s="2"/>
      <c r="G272" s="2"/>
      <c r="H272" s="74"/>
      <c r="K272" s="2"/>
      <c r="L272" s="2"/>
      <c r="M272" s="2"/>
      <c r="N272" s="2"/>
    </row>
    <row r="273" spans="1:14" outlineLevel="1" x14ac:dyDescent="0.35">
      <c r="A273" s="90" t="s">
        <v>661</v>
      </c>
      <c r="D273" s="2"/>
      <c r="E273" s="2"/>
      <c r="F273" s="2"/>
      <c r="G273" s="2"/>
      <c r="H273" s="74"/>
      <c r="K273" s="2"/>
      <c r="L273" s="2"/>
      <c r="M273" s="2"/>
      <c r="N273" s="2"/>
    </row>
    <row r="274" spans="1:14" outlineLevel="1" x14ac:dyDescent="0.35">
      <c r="A274" s="90" t="s">
        <v>662</v>
      </c>
      <c r="D274" s="2"/>
      <c r="E274" s="2"/>
      <c r="F274" s="2"/>
      <c r="G274" s="2"/>
      <c r="H274" s="74"/>
      <c r="K274" s="2"/>
      <c r="L274" s="2"/>
      <c r="M274" s="2"/>
      <c r="N274" s="2"/>
    </row>
    <row r="275" spans="1:14" outlineLevel="1" x14ac:dyDescent="0.35">
      <c r="A275" s="90" t="s">
        <v>663</v>
      </c>
      <c r="D275" s="2"/>
      <c r="E275" s="2"/>
      <c r="F275" s="2"/>
      <c r="G275" s="2"/>
      <c r="H275" s="74"/>
      <c r="K275" s="2"/>
      <c r="L275" s="2"/>
      <c r="M275" s="2"/>
      <c r="N275" s="2"/>
    </row>
    <row r="276" spans="1:14" outlineLevel="1" x14ac:dyDescent="0.35">
      <c r="A276" s="90" t="s">
        <v>664</v>
      </c>
      <c r="D276" s="2"/>
      <c r="E276" s="2"/>
      <c r="F276" s="2"/>
      <c r="G276" s="2"/>
      <c r="H276" s="74"/>
      <c r="K276" s="2"/>
      <c r="L276" s="2"/>
      <c r="M276" s="2"/>
      <c r="N276" s="2"/>
    </row>
    <row r="277" spans="1:14" outlineLevel="1" x14ac:dyDescent="0.35">
      <c r="A277" s="90" t="s">
        <v>665</v>
      </c>
      <c r="D277" s="2"/>
      <c r="E277" s="2"/>
      <c r="F277" s="2"/>
      <c r="G277" s="2"/>
      <c r="H277" s="74"/>
      <c r="K277" s="2"/>
      <c r="L277" s="2"/>
      <c r="M277" s="2"/>
      <c r="N277" s="2"/>
    </row>
    <row r="278" spans="1:14" outlineLevel="1" x14ac:dyDescent="0.35">
      <c r="A278" s="90" t="s">
        <v>666</v>
      </c>
      <c r="D278" s="2"/>
      <c r="E278" s="2"/>
      <c r="F278" s="2"/>
      <c r="G278" s="2"/>
      <c r="H278" s="74"/>
      <c r="K278" s="2"/>
      <c r="L278" s="2"/>
      <c r="M278" s="2"/>
      <c r="N278" s="2"/>
    </row>
    <row r="279" spans="1:14" outlineLevel="1" x14ac:dyDescent="0.35">
      <c r="A279" s="90" t="s">
        <v>667</v>
      </c>
      <c r="D279" s="2"/>
      <c r="E279" s="2"/>
      <c r="F279" s="2"/>
      <c r="G279" s="2"/>
      <c r="H279" s="74"/>
      <c r="K279" s="2"/>
      <c r="L279" s="2"/>
      <c r="M279" s="2"/>
      <c r="N279" s="2"/>
    </row>
    <row r="280" spans="1:14" outlineLevel="1" x14ac:dyDescent="0.35">
      <c r="A280" s="90" t="s">
        <v>668</v>
      </c>
      <c r="D280" s="2"/>
      <c r="E280" s="2"/>
      <c r="F280" s="2"/>
      <c r="G280" s="2"/>
      <c r="H280" s="74"/>
      <c r="K280" s="2"/>
      <c r="L280" s="2"/>
      <c r="M280" s="2"/>
      <c r="N280" s="2"/>
    </row>
    <row r="281" spans="1:14" outlineLevel="1" x14ac:dyDescent="0.35">
      <c r="A281" s="90" t="s">
        <v>669</v>
      </c>
      <c r="D281" s="2"/>
      <c r="E281" s="2"/>
      <c r="F281" s="2"/>
      <c r="G281" s="2"/>
      <c r="H281" s="74"/>
      <c r="K281" s="2"/>
      <c r="L281" s="2"/>
      <c r="M281" s="2"/>
      <c r="N281" s="2"/>
    </row>
    <row r="282" spans="1:14" outlineLevel="1" x14ac:dyDescent="0.35">
      <c r="A282" s="90" t="s">
        <v>670</v>
      </c>
      <c r="D282" s="2"/>
      <c r="E282" s="2"/>
      <c r="F282" s="2"/>
      <c r="G282" s="2"/>
      <c r="H282" s="74"/>
      <c r="K282" s="2"/>
      <c r="L282" s="2"/>
      <c r="M282" s="2"/>
      <c r="N282" s="2"/>
    </row>
    <row r="283" spans="1:14" outlineLevel="1" x14ac:dyDescent="0.35">
      <c r="A283" s="90" t="s">
        <v>671</v>
      </c>
      <c r="D283" s="2"/>
      <c r="E283" s="2"/>
      <c r="F283" s="2"/>
      <c r="G283" s="2"/>
      <c r="H283" s="74"/>
      <c r="K283" s="2"/>
      <c r="L283" s="2"/>
      <c r="M283" s="2"/>
      <c r="N283" s="2"/>
    </row>
    <row r="284" spans="1:14" outlineLevel="1" x14ac:dyDescent="0.35">
      <c r="A284" s="90" t="s">
        <v>672</v>
      </c>
      <c r="D284" s="2"/>
      <c r="E284" s="2"/>
      <c r="F284" s="2"/>
      <c r="G284" s="2"/>
      <c r="H284" s="74"/>
      <c r="K284" s="2"/>
      <c r="L284" s="2"/>
      <c r="M284" s="2"/>
      <c r="N284" s="2"/>
    </row>
    <row r="285" spans="1:14" ht="18.5" x14ac:dyDescent="0.35">
      <c r="A285" s="87"/>
      <c r="B285" s="87" t="s">
        <v>673</v>
      </c>
      <c r="C285" s="87"/>
      <c r="D285" s="87"/>
      <c r="E285" s="87"/>
      <c r="F285" s="88"/>
      <c r="G285" s="89"/>
      <c r="H285" s="74"/>
      <c r="I285" s="80"/>
      <c r="J285" s="80"/>
      <c r="K285" s="80"/>
      <c r="L285" s="80"/>
      <c r="M285" s="82"/>
    </row>
    <row r="286" spans="1:14" ht="18.5" x14ac:dyDescent="0.35">
      <c r="A286" s="140" t="s">
        <v>674</v>
      </c>
      <c r="B286" s="141"/>
      <c r="C286" s="141"/>
      <c r="D286" s="141"/>
      <c r="E286" s="141"/>
      <c r="F286" s="142"/>
      <c r="G286" s="141"/>
      <c r="H286" s="74"/>
      <c r="I286" s="80"/>
      <c r="J286" s="80"/>
      <c r="K286" s="80"/>
      <c r="L286" s="80"/>
      <c r="M286" s="82"/>
    </row>
    <row r="287" spans="1:14" ht="18.5" x14ac:dyDescent="0.35">
      <c r="A287" s="140" t="s">
        <v>675</v>
      </c>
      <c r="B287" s="141"/>
      <c r="C287" s="141"/>
      <c r="D287" s="141"/>
      <c r="E287" s="141"/>
      <c r="F287" s="142"/>
      <c r="G287" s="141"/>
      <c r="H287" s="74"/>
      <c r="I287" s="80"/>
      <c r="J287" s="80"/>
      <c r="K287" s="80"/>
      <c r="L287" s="80"/>
      <c r="M287" s="82"/>
    </row>
    <row r="288" spans="1:14" x14ac:dyDescent="0.35">
      <c r="A288" s="90" t="s">
        <v>676</v>
      </c>
      <c r="B288" s="110" t="s">
        <v>677</v>
      </c>
      <c r="C288" s="143">
        <f>ROW(B38)</f>
        <v>38</v>
      </c>
      <c r="D288" s="109"/>
      <c r="E288" s="109"/>
      <c r="F288" s="109"/>
      <c r="G288" s="109"/>
      <c r="H288" s="74"/>
      <c r="I288" s="92"/>
      <c r="J288" s="144"/>
      <c r="L288" s="109"/>
      <c r="M288" s="109"/>
      <c r="N288" s="109"/>
    </row>
    <row r="289" spans="1:14" x14ac:dyDescent="0.35">
      <c r="A289" s="90" t="s">
        <v>678</v>
      </c>
      <c r="B289" s="110" t="s">
        <v>679</v>
      </c>
      <c r="C289" s="143">
        <f>ROW(B39)</f>
        <v>39</v>
      </c>
      <c r="E289" s="109"/>
      <c r="F289" s="109"/>
      <c r="H289" s="74"/>
      <c r="I289" s="92"/>
      <c r="J289" s="144"/>
      <c r="L289" s="109"/>
      <c r="M289" s="109"/>
    </row>
    <row r="290" spans="1:14" ht="29" x14ac:dyDescent="0.35">
      <c r="A290" s="90" t="s">
        <v>680</v>
      </c>
      <c r="B290" s="110" t="s">
        <v>681</v>
      </c>
      <c r="C290" s="145" t="str">
        <f>C30</f>
        <v>https://www.coveredbondlabel.com/issuer/146-grupo-cooperativo-cajamar</v>
      </c>
      <c r="G290" s="146"/>
      <c r="H290" s="74"/>
      <c r="I290" s="92"/>
      <c r="J290" s="144"/>
      <c r="K290" s="144"/>
      <c r="L290" s="146"/>
      <c r="M290" s="109"/>
      <c r="N290" s="146"/>
    </row>
    <row r="291" spans="1:14" x14ac:dyDescent="0.35">
      <c r="A291" s="90" t="s">
        <v>682</v>
      </c>
      <c r="B291" s="110" t="s">
        <v>683</v>
      </c>
      <c r="C291" s="143" t="str">
        <f ca="1">IF(ISREF(INDIRECT("'B1. HTT Mortgage Assets'!A1")),ROW('[1]B1. HTT Mortgage Assets'!B43)&amp;" for Mortgage Assets","")</f>
        <v/>
      </c>
      <c r="D291" s="143" t="str">
        <f ca="1">IF(ISREF(INDIRECT("'B2. HTT Public Sector Assets'!A1")),ROW('[1]B2. HTT Public Sector Assets'!B48)&amp; " for Public Sector Assets","")</f>
        <v>48 for Public Sector Assets</v>
      </c>
      <c r="E291" s="146"/>
      <c r="F291" s="109"/>
      <c r="H291" s="74"/>
      <c r="I291" s="92"/>
      <c r="J291" s="144"/>
    </row>
    <row r="292" spans="1:14" x14ac:dyDescent="0.35">
      <c r="A292" s="90" t="s">
        <v>684</v>
      </c>
      <c r="B292" s="110" t="s">
        <v>685</v>
      </c>
      <c r="C292" s="143">
        <f>ROW(B52)</f>
        <v>52</v>
      </c>
      <c r="G292" s="146"/>
      <c r="H292" s="74"/>
      <c r="I292" s="92"/>
      <c r="J292" s="2"/>
      <c r="K292" s="144"/>
      <c r="L292" s="146"/>
      <c r="N292" s="146"/>
    </row>
    <row r="293" spans="1:14" x14ac:dyDescent="0.35">
      <c r="A293" s="90" t="s">
        <v>686</v>
      </c>
      <c r="B293" s="110" t="s">
        <v>687</v>
      </c>
      <c r="C293" s="147" t="str">
        <f ca="1">IF(ISREF(INDIRECT("'B1. HTT Mortgage Assets'!A1")),ROW('[1]B1. HTT Mortgage Assets'!B186)&amp;" for Residential Mortgage Assets","")</f>
        <v/>
      </c>
      <c r="D293" s="143" t="str">
        <f ca="1">IF(ISREF(INDIRECT("'B1. HTT Mortgage Assets'!A1")),ROW('[1]B1. HTT Mortgage Assets'!B424 )&amp; " for Commercial Mortgage Assets","")</f>
        <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
      </c>
      <c r="H293" s="74"/>
      <c r="I293" s="92"/>
      <c r="M293" s="146"/>
    </row>
    <row r="294" spans="1:14" x14ac:dyDescent="0.35">
      <c r="A294" s="90" t="s">
        <v>688</v>
      </c>
      <c r="B294" s="110" t="s">
        <v>689</v>
      </c>
      <c r="C294" s="147" t="s">
        <v>690</v>
      </c>
      <c r="H294" s="74"/>
      <c r="I294" s="92"/>
      <c r="J294" s="144"/>
      <c r="M294" s="146"/>
    </row>
    <row r="295" spans="1:14" x14ac:dyDescent="0.35">
      <c r="A295" s="90" t="s">
        <v>691</v>
      </c>
      <c r="B295" s="110" t="s">
        <v>692</v>
      </c>
      <c r="C295" s="143" t="str">
        <f ca="1">IF(ISREF(INDIRECT("'B1. HTT Mortgage Assets'!A1")),ROW('[1]B1. HTT Mortgage Assets'!B149)&amp;" for Mortgage Assets","")</f>
        <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
      </c>
      <c r="H295" s="74"/>
      <c r="I295" s="92"/>
      <c r="J295" s="144"/>
      <c r="L295" s="146"/>
      <c r="M295" s="146"/>
    </row>
    <row r="296" spans="1:14" x14ac:dyDescent="0.35">
      <c r="A296" s="90" t="s">
        <v>693</v>
      </c>
      <c r="B296" s="110" t="s">
        <v>694</v>
      </c>
      <c r="C296" s="143">
        <f>ROW(B111)</f>
        <v>111</v>
      </c>
      <c r="F296" s="146"/>
      <c r="H296" s="74"/>
      <c r="I296" s="92"/>
      <c r="J296" s="144"/>
      <c r="L296" s="146"/>
      <c r="M296" s="146"/>
    </row>
    <row r="297" spans="1:14" x14ac:dyDescent="0.35">
      <c r="A297" s="90" t="s">
        <v>695</v>
      </c>
      <c r="B297" s="110" t="s">
        <v>696</v>
      </c>
      <c r="C297" s="143">
        <f>ROW(B163)</f>
        <v>163</v>
      </c>
      <c r="E297" s="146"/>
      <c r="F297" s="146"/>
      <c r="H297" s="74"/>
      <c r="J297" s="144"/>
      <c r="L297" s="146"/>
    </row>
    <row r="298" spans="1:14" x14ac:dyDescent="0.35">
      <c r="A298" s="90" t="s">
        <v>697</v>
      </c>
      <c r="B298" s="110" t="s">
        <v>698</v>
      </c>
      <c r="C298" s="143">
        <f>ROW(B137)</f>
        <v>137</v>
      </c>
      <c r="E298" s="146"/>
      <c r="F298" s="146"/>
      <c r="H298" s="74"/>
      <c r="I298" s="92"/>
      <c r="J298" s="144"/>
      <c r="L298" s="146"/>
    </row>
    <row r="299" spans="1:14" x14ac:dyDescent="0.35">
      <c r="A299" s="90" t="s">
        <v>699</v>
      </c>
      <c r="B299" s="110" t="s">
        <v>700</v>
      </c>
      <c r="C299" s="96"/>
      <c r="E299" s="146"/>
      <c r="H299" s="74"/>
      <c r="I299" s="92"/>
      <c r="L299" s="146"/>
      <c r="M299" s="77" t="s">
        <v>701</v>
      </c>
    </row>
    <row r="300" spans="1:14" x14ac:dyDescent="0.35">
      <c r="A300" s="90" t="s">
        <v>702</v>
      </c>
      <c r="B300" s="110" t="s">
        <v>703</v>
      </c>
      <c r="C300" s="143" t="s">
        <v>704</v>
      </c>
      <c r="D300" s="143" t="s">
        <v>705</v>
      </c>
      <c r="E300" s="146"/>
      <c r="F300" s="143" t="s">
        <v>706</v>
      </c>
      <c r="H300" s="74"/>
      <c r="I300" s="92"/>
      <c r="K300" s="144"/>
      <c r="L300" s="146"/>
      <c r="M300" s="77" t="s">
        <v>707</v>
      </c>
    </row>
    <row r="301" spans="1:14" outlineLevel="1" x14ac:dyDescent="0.35">
      <c r="A301" s="90" t="s">
        <v>708</v>
      </c>
      <c r="B301" s="110" t="s">
        <v>709</v>
      </c>
      <c r="C301" s="143" t="s">
        <v>710</v>
      </c>
      <c r="H301" s="74"/>
      <c r="I301" s="92"/>
      <c r="K301" s="144"/>
      <c r="L301" s="146"/>
      <c r="M301" s="77" t="s">
        <v>711</v>
      </c>
    </row>
    <row r="302" spans="1:14" outlineLevel="1" x14ac:dyDescent="0.35">
      <c r="A302" s="90" t="s">
        <v>712</v>
      </c>
      <c r="B302" s="110" t="s">
        <v>713</v>
      </c>
      <c r="C302" s="143" t="str">
        <f>ROW('[1]C. HTT Harmonised Glossary'!B18)&amp;" for Harmonised Glossary"</f>
        <v>18 for Harmonised Glossary</v>
      </c>
      <c r="H302" s="74"/>
      <c r="I302" s="92"/>
      <c r="K302" s="144"/>
      <c r="L302" s="146"/>
      <c r="M302" s="77" t="s">
        <v>714</v>
      </c>
    </row>
    <row r="303" spans="1:14" outlineLevel="1" x14ac:dyDescent="0.35">
      <c r="A303" s="90" t="s">
        <v>715</v>
      </c>
      <c r="B303" s="110" t="s">
        <v>716</v>
      </c>
      <c r="C303" s="143">
        <f>ROW(B65)</f>
        <v>65</v>
      </c>
      <c r="H303" s="74"/>
      <c r="I303" s="92"/>
      <c r="J303" s="144"/>
      <c r="K303" s="144"/>
      <c r="L303" s="146"/>
    </row>
    <row r="304" spans="1:14" outlineLevel="1" x14ac:dyDescent="0.35">
      <c r="A304" s="90" t="s">
        <v>717</v>
      </c>
      <c r="B304" s="110" t="s">
        <v>718</v>
      </c>
      <c r="C304" s="143">
        <f>ROW(B88)</f>
        <v>88</v>
      </c>
      <c r="H304" s="74"/>
      <c r="I304" s="92"/>
      <c r="J304" s="144"/>
      <c r="K304" s="144"/>
      <c r="L304" s="146"/>
    </row>
    <row r="305" spans="1:14" outlineLevel="1" x14ac:dyDescent="0.35">
      <c r="A305" s="90" t="s">
        <v>719</v>
      </c>
      <c r="B305" s="110" t="s">
        <v>720</v>
      </c>
      <c r="C305" s="143" t="s">
        <v>721</v>
      </c>
      <c r="E305" s="146"/>
      <c r="H305" s="74"/>
      <c r="I305" s="92"/>
      <c r="J305" s="144"/>
      <c r="K305" s="144"/>
      <c r="L305" s="146"/>
      <c r="N305" s="75"/>
    </row>
    <row r="306" spans="1:14" outlineLevel="1" x14ac:dyDescent="0.35">
      <c r="A306" s="90" t="s">
        <v>722</v>
      </c>
      <c r="B306" s="110" t="s">
        <v>723</v>
      </c>
      <c r="C306" s="143">
        <v>44</v>
      </c>
      <c r="E306" s="146"/>
      <c r="H306" s="74"/>
      <c r="I306" s="92"/>
      <c r="J306" s="144"/>
      <c r="K306" s="144"/>
      <c r="L306" s="146"/>
      <c r="N306" s="75"/>
    </row>
    <row r="307" spans="1:14" outlineLevel="1" x14ac:dyDescent="0.35">
      <c r="A307" s="90" t="s">
        <v>724</v>
      </c>
      <c r="B307" s="110" t="s">
        <v>725</v>
      </c>
      <c r="C307" s="143" t="str">
        <f ca="1">IF(ISREF(INDIRECT("'B1. HTT Mortgage Assets'!A1")),ROW('[1]B1. HTT Mortgage Assets'!B179)&amp; " for Mortgage Assets","")</f>
        <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
      </c>
      <c r="H307" s="74"/>
      <c r="I307" s="92"/>
      <c r="J307" s="144"/>
      <c r="K307" s="144"/>
      <c r="L307" s="146"/>
      <c r="N307" s="75"/>
    </row>
    <row r="308" spans="1:14" outlineLevel="1" x14ac:dyDescent="0.35">
      <c r="A308" s="90" t="s">
        <v>726</v>
      </c>
      <c r="B308" s="92"/>
      <c r="E308" s="146"/>
      <c r="H308" s="74"/>
      <c r="I308" s="92"/>
      <c r="J308" s="144"/>
      <c r="K308" s="144"/>
      <c r="L308" s="146"/>
      <c r="N308" s="75"/>
    </row>
    <row r="309" spans="1:14" outlineLevel="1" x14ac:dyDescent="0.35">
      <c r="A309" s="90" t="s">
        <v>727</v>
      </c>
      <c r="E309" s="146"/>
      <c r="H309" s="74"/>
      <c r="I309" s="92"/>
      <c r="J309" s="144"/>
      <c r="K309" s="144"/>
      <c r="L309" s="146"/>
      <c r="N309" s="75"/>
    </row>
    <row r="310" spans="1:14" outlineLevel="1" x14ac:dyDescent="0.35">
      <c r="A310" s="90" t="s">
        <v>728</v>
      </c>
      <c r="H310" s="74"/>
      <c r="N310" s="75"/>
    </row>
    <row r="311" spans="1:14" ht="37" x14ac:dyDescent="0.35">
      <c r="A311" s="88"/>
      <c r="B311" s="87" t="s">
        <v>272</v>
      </c>
      <c r="C311" s="88"/>
      <c r="D311" s="88"/>
      <c r="E311" s="88"/>
      <c r="F311" s="88"/>
      <c r="G311" s="89"/>
      <c r="H311" s="74"/>
      <c r="I311" s="80"/>
      <c r="J311" s="82"/>
      <c r="K311" s="82"/>
      <c r="L311" s="82"/>
      <c r="M311" s="82"/>
      <c r="N311" s="75"/>
    </row>
    <row r="312" spans="1:14" x14ac:dyDescent="0.35">
      <c r="A312" s="90" t="s">
        <v>729</v>
      </c>
      <c r="B312" s="104" t="s">
        <v>730</v>
      </c>
      <c r="C312" s="77" t="s">
        <v>277</v>
      </c>
      <c r="H312" s="74"/>
      <c r="I312" s="105"/>
      <c r="J312" s="144"/>
      <c r="N312" s="75"/>
    </row>
    <row r="313" spans="1:14" outlineLevel="1" x14ac:dyDescent="0.35">
      <c r="A313" s="90" t="s">
        <v>731</v>
      </c>
      <c r="B313" s="104" t="s">
        <v>732</v>
      </c>
      <c r="C313" s="77" t="s">
        <v>277</v>
      </c>
      <c r="H313" s="74"/>
      <c r="I313" s="105"/>
      <c r="J313" s="144"/>
      <c r="N313" s="75"/>
    </row>
    <row r="314" spans="1:14" outlineLevel="1" x14ac:dyDescent="0.35">
      <c r="A314" s="90" t="s">
        <v>733</v>
      </c>
      <c r="B314" s="104" t="s">
        <v>734</v>
      </c>
      <c r="C314" s="77" t="s">
        <v>277</v>
      </c>
      <c r="H314" s="74"/>
      <c r="I314" s="105"/>
      <c r="J314" s="144"/>
      <c r="N314" s="75"/>
    </row>
    <row r="315" spans="1:14" outlineLevel="1" x14ac:dyDescent="0.35">
      <c r="A315" s="90" t="s">
        <v>735</v>
      </c>
      <c r="B315" s="105"/>
      <c r="C315" s="144"/>
      <c r="H315" s="74"/>
      <c r="I315" s="105"/>
      <c r="J315" s="144"/>
      <c r="N315" s="75"/>
    </row>
    <row r="316" spans="1:14" outlineLevel="1" x14ac:dyDescent="0.35">
      <c r="A316" s="90" t="s">
        <v>736</v>
      </c>
      <c r="B316" s="105"/>
      <c r="C316" s="144"/>
      <c r="H316" s="74"/>
      <c r="I316" s="105"/>
      <c r="J316" s="144"/>
      <c r="N316" s="75"/>
    </row>
    <row r="317" spans="1:14" outlineLevel="1" x14ac:dyDescent="0.35">
      <c r="A317" s="90" t="s">
        <v>737</v>
      </c>
      <c r="B317" s="105"/>
      <c r="C317" s="144"/>
      <c r="H317" s="74"/>
      <c r="I317" s="105"/>
      <c r="J317" s="144"/>
      <c r="N317" s="75"/>
    </row>
    <row r="318" spans="1:14" outlineLevel="1" x14ac:dyDescent="0.35">
      <c r="A318" s="90" t="s">
        <v>738</v>
      </c>
      <c r="B318" s="105"/>
      <c r="C318" s="144"/>
      <c r="H318" s="74"/>
      <c r="I318" s="105"/>
      <c r="J318" s="144"/>
      <c r="N318" s="75"/>
    </row>
    <row r="319" spans="1:14" ht="18.5" x14ac:dyDescent="0.35">
      <c r="A319" s="88"/>
      <c r="B319" s="87" t="s">
        <v>273</v>
      </c>
      <c r="C319" s="88"/>
      <c r="D319" s="88"/>
      <c r="E319" s="88"/>
      <c r="F319" s="88"/>
      <c r="G319" s="89"/>
      <c r="H319" s="74"/>
      <c r="I319" s="80"/>
      <c r="J319" s="82"/>
      <c r="K319" s="82"/>
      <c r="L319" s="82"/>
      <c r="M319" s="82"/>
      <c r="N319" s="75"/>
    </row>
    <row r="320" spans="1:14" ht="15" customHeight="1" outlineLevel="1" x14ac:dyDescent="0.35">
      <c r="A320" s="99"/>
      <c r="B320" s="100" t="s">
        <v>739</v>
      </c>
      <c r="C320" s="99"/>
      <c r="D320" s="99"/>
      <c r="E320" s="101"/>
      <c r="F320" s="102"/>
      <c r="G320" s="102"/>
      <c r="H320" s="74"/>
      <c r="L320" s="74"/>
      <c r="M320" s="74"/>
      <c r="N320" s="75"/>
    </row>
    <row r="321" spans="1:14" outlineLevel="1" x14ac:dyDescent="0.35">
      <c r="A321" s="90" t="s">
        <v>740</v>
      </c>
      <c r="B321" s="110" t="s">
        <v>741</v>
      </c>
      <c r="H321" s="74"/>
      <c r="I321" s="75"/>
      <c r="J321" s="75"/>
      <c r="K321" s="75"/>
      <c r="L321" s="75"/>
      <c r="M321" s="75"/>
      <c r="N321" s="75"/>
    </row>
    <row r="322" spans="1:14" outlineLevel="1" x14ac:dyDescent="0.35">
      <c r="A322" s="90" t="s">
        <v>742</v>
      </c>
      <c r="B322" s="110" t="s">
        <v>743</v>
      </c>
      <c r="H322" s="74"/>
      <c r="I322" s="75"/>
      <c r="J322" s="75"/>
      <c r="K322" s="75"/>
      <c r="L322" s="75"/>
      <c r="M322" s="75"/>
      <c r="N322" s="75"/>
    </row>
    <row r="323" spans="1:14" outlineLevel="1" x14ac:dyDescent="0.35">
      <c r="A323" s="90" t="s">
        <v>744</v>
      </c>
      <c r="B323" s="110" t="s">
        <v>745</v>
      </c>
      <c r="H323" s="74"/>
      <c r="I323" s="75"/>
      <c r="J323" s="75"/>
      <c r="K323" s="75"/>
      <c r="L323" s="75"/>
      <c r="M323" s="75"/>
      <c r="N323" s="75"/>
    </row>
    <row r="324" spans="1:14" outlineLevel="1" x14ac:dyDescent="0.35">
      <c r="A324" s="90" t="s">
        <v>746</v>
      </c>
      <c r="B324" s="110" t="s">
        <v>747</v>
      </c>
      <c r="H324" s="74"/>
      <c r="I324" s="75"/>
      <c r="J324" s="75"/>
      <c r="K324" s="75"/>
      <c r="L324" s="75"/>
      <c r="M324" s="75"/>
      <c r="N324" s="75"/>
    </row>
    <row r="325" spans="1:14" outlineLevel="1" x14ac:dyDescent="0.35">
      <c r="A325" s="90" t="s">
        <v>748</v>
      </c>
      <c r="B325" s="110" t="s">
        <v>749</v>
      </c>
      <c r="H325" s="74"/>
      <c r="I325" s="75"/>
      <c r="J325" s="75"/>
      <c r="K325" s="75"/>
      <c r="L325" s="75"/>
      <c r="M325" s="75"/>
      <c r="N325" s="75"/>
    </row>
    <row r="326" spans="1:14" outlineLevel="1" x14ac:dyDescent="0.35">
      <c r="A326" s="90" t="s">
        <v>750</v>
      </c>
      <c r="B326" s="110" t="s">
        <v>751</v>
      </c>
      <c r="H326" s="74"/>
      <c r="I326" s="75"/>
      <c r="J326" s="75"/>
      <c r="K326" s="75"/>
      <c r="L326" s="75"/>
      <c r="M326" s="75"/>
      <c r="N326" s="75"/>
    </row>
    <row r="327" spans="1:14" outlineLevel="1" x14ac:dyDescent="0.35">
      <c r="A327" s="90" t="s">
        <v>752</v>
      </c>
      <c r="B327" s="110" t="s">
        <v>753</v>
      </c>
      <c r="H327" s="74"/>
      <c r="I327" s="75"/>
      <c r="J327" s="75"/>
      <c r="K327" s="75"/>
      <c r="L327" s="75"/>
      <c r="M327" s="75"/>
      <c r="N327" s="75"/>
    </row>
    <row r="328" spans="1:14" outlineLevel="1" x14ac:dyDescent="0.35">
      <c r="A328" s="90" t="s">
        <v>754</v>
      </c>
      <c r="B328" s="110" t="s">
        <v>755</v>
      </c>
      <c r="H328" s="74"/>
      <c r="I328" s="75"/>
      <c r="J328" s="75"/>
      <c r="K328" s="75"/>
      <c r="L328" s="75"/>
      <c r="M328" s="75"/>
      <c r="N328" s="75"/>
    </row>
    <row r="329" spans="1:14" outlineLevel="1" x14ac:dyDescent="0.35">
      <c r="A329" s="90" t="s">
        <v>756</v>
      </c>
      <c r="B329" s="110" t="s">
        <v>757</v>
      </c>
      <c r="H329" s="74"/>
      <c r="I329" s="75"/>
      <c r="J329" s="75"/>
      <c r="K329" s="75"/>
      <c r="L329" s="75"/>
      <c r="M329" s="75"/>
      <c r="N329" s="75"/>
    </row>
    <row r="330" spans="1:14" outlineLevel="1" x14ac:dyDescent="0.35">
      <c r="A330" s="90" t="s">
        <v>758</v>
      </c>
      <c r="B330" s="117" t="s">
        <v>759</v>
      </c>
      <c r="H330" s="74"/>
      <c r="I330" s="75"/>
      <c r="J330" s="75"/>
      <c r="K330" s="75"/>
      <c r="L330" s="75"/>
      <c r="M330" s="75"/>
      <c r="N330" s="75"/>
    </row>
    <row r="331" spans="1:14" outlineLevel="1" x14ac:dyDescent="0.35">
      <c r="A331" s="90" t="s">
        <v>760</v>
      </c>
      <c r="B331" s="117" t="s">
        <v>759</v>
      </c>
      <c r="H331" s="74"/>
      <c r="I331" s="75"/>
      <c r="J331" s="75"/>
      <c r="K331" s="75"/>
      <c r="L331" s="75"/>
      <c r="M331" s="75"/>
      <c r="N331" s="75"/>
    </row>
    <row r="332" spans="1:14" outlineLevel="1" x14ac:dyDescent="0.35">
      <c r="A332" s="90" t="s">
        <v>761</v>
      </c>
      <c r="B332" s="117" t="s">
        <v>759</v>
      </c>
      <c r="H332" s="74"/>
      <c r="I332" s="75"/>
      <c r="J332" s="75"/>
      <c r="K332" s="75"/>
      <c r="L332" s="75"/>
      <c r="M332" s="75"/>
      <c r="N332" s="75"/>
    </row>
    <row r="333" spans="1:14" outlineLevel="1" x14ac:dyDescent="0.35">
      <c r="A333" s="90" t="s">
        <v>762</v>
      </c>
      <c r="B333" s="117" t="s">
        <v>759</v>
      </c>
      <c r="H333" s="74"/>
      <c r="I333" s="75"/>
      <c r="J333" s="75"/>
      <c r="K333" s="75"/>
      <c r="L333" s="75"/>
      <c r="M333" s="75"/>
      <c r="N333" s="75"/>
    </row>
    <row r="334" spans="1:14" outlineLevel="1" x14ac:dyDescent="0.35">
      <c r="A334" s="90" t="s">
        <v>763</v>
      </c>
      <c r="B334" s="117" t="s">
        <v>759</v>
      </c>
      <c r="H334" s="74"/>
      <c r="I334" s="75"/>
      <c r="J334" s="75"/>
      <c r="K334" s="75"/>
      <c r="L334" s="75"/>
      <c r="M334" s="75"/>
      <c r="N334" s="75"/>
    </row>
    <row r="335" spans="1:14" outlineLevel="1" x14ac:dyDescent="0.35">
      <c r="A335" s="90" t="s">
        <v>764</v>
      </c>
      <c r="B335" s="117" t="s">
        <v>759</v>
      </c>
      <c r="H335" s="74"/>
      <c r="I335" s="75"/>
      <c r="J335" s="75"/>
      <c r="K335" s="75"/>
      <c r="L335" s="75"/>
      <c r="M335" s="75"/>
      <c r="N335" s="75"/>
    </row>
    <row r="336" spans="1:14" outlineLevel="1" x14ac:dyDescent="0.35">
      <c r="A336" s="90" t="s">
        <v>765</v>
      </c>
      <c r="B336" s="117" t="s">
        <v>759</v>
      </c>
      <c r="H336" s="74"/>
      <c r="I336" s="75"/>
      <c r="J336" s="75"/>
      <c r="K336" s="75"/>
      <c r="L336" s="75"/>
      <c r="M336" s="75"/>
      <c r="N336" s="75"/>
    </row>
    <row r="337" spans="1:14" outlineLevel="1" x14ac:dyDescent="0.35">
      <c r="A337" s="90" t="s">
        <v>766</v>
      </c>
      <c r="B337" s="117" t="s">
        <v>759</v>
      </c>
      <c r="H337" s="74"/>
      <c r="I337" s="75"/>
      <c r="J337" s="75"/>
      <c r="K337" s="75"/>
      <c r="L337" s="75"/>
      <c r="M337" s="75"/>
      <c r="N337" s="75"/>
    </row>
    <row r="338" spans="1:14" outlineLevel="1" x14ac:dyDescent="0.35">
      <c r="A338" s="90" t="s">
        <v>767</v>
      </c>
      <c r="B338" s="117" t="s">
        <v>759</v>
      </c>
      <c r="H338" s="74"/>
      <c r="I338" s="75"/>
      <c r="J338" s="75"/>
      <c r="K338" s="75"/>
      <c r="L338" s="75"/>
      <c r="M338" s="75"/>
      <c r="N338" s="75"/>
    </row>
    <row r="339" spans="1:14" outlineLevel="1" x14ac:dyDescent="0.35">
      <c r="A339" s="90" t="s">
        <v>768</v>
      </c>
      <c r="B339" s="117" t="s">
        <v>759</v>
      </c>
      <c r="H339" s="74"/>
      <c r="I339" s="75"/>
      <c r="J339" s="75"/>
      <c r="K339" s="75"/>
      <c r="L339" s="75"/>
      <c r="M339" s="75"/>
      <c r="N339" s="75"/>
    </row>
    <row r="340" spans="1:14" outlineLevel="1" x14ac:dyDescent="0.35">
      <c r="A340" s="90" t="s">
        <v>769</v>
      </c>
      <c r="B340" s="117" t="s">
        <v>759</v>
      </c>
      <c r="H340" s="74"/>
      <c r="I340" s="75"/>
      <c r="J340" s="75"/>
      <c r="K340" s="75"/>
      <c r="L340" s="75"/>
      <c r="M340" s="75"/>
      <c r="N340" s="75"/>
    </row>
    <row r="341" spans="1:14" outlineLevel="1" x14ac:dyDescent="0.35">
      <c r="A341" s="90" t="s">
        <v>770</v>
      </c>
      <c r="B341" s="117" t="s">
        <v>759</v>
      </c>
      <c r="H341" s="74"/>
      <c r="I341" s="75"/>
      <c r="J341" s="75"/>
      <c r="K341" s="75"/>
      <c r="L341" s="75"/>
      <c r="M341" s="75"/>
      <c r="N341" s="75"/>
    </row>
    <row r="342" spans="1:14" outlineLevel="1" x14ac:dyDescent="0.35">
      <c r="A342" s="90" t="s">
        <v>771</v>
      </c>
      <c r="B342" s="117" t="s">
        <v>759</v>
      </c>
      <c r="H342" s="74"/>
      <c r="I342" s="75"/>
      <c r="J342" s="75"/>
      <c r="K342" s="75"/>
      <c r="L342" s="75"/>
      <c r="M342" s="75"/>
      <c r="N342" s="75"/>
    </row>
    <row r="343" spans="1:14" outlineLevel="1" x14ac:dyDescent="0.35">
      <c r="A343" s="90" t="s">
        <v>772</v>
      </c>
      <c r="B343" s="117" t="s">
        <v>759</v>
      </c>
      <c r="H343" s="74"/>
      <c r="I343" s="75"/>
      <c r="J343" s="75"/>
      <c r="K343" s="75"/>
      <c r="L343" s="75"/>
      <c r="M343" s="75"/>
      <c r="N343" s="75"/>
    </row>
    <row r="344" spans="1:14" outlineLevel="1" x14ac:dyDescent="0.35">
      <c r="A344" s="90" t="s">
        <v>773</v>
      </c>
      <c r="B344" s="117" t="s">
        <v>759</v>
      </c>
      <c r="H344" s="74"/>
      <c r="I344" s="75"/>
      <c r="J344" s="75"/>
      <c r="K344" s="75"/>
      <c r="L344" s="75"/>
      <c r="M344" s="75"/>
      <c r="N344" s="75"/>
    </row>
    <row r="345" spans="1:14" outlineLevel="1" x14ac:dyDescent="0.35">
      <c r="A345" s="90" t="s">
        <v>774</v>
      </c>
      <c r="B345" s="117" t="s">
        <v>759</v>
      </c>
      <c r="H345" s="74"/>
      <c r="I345" s="75"/>
      <c r="J345" s="75"/>
      <c r="K345" s="75"/>
      <c r="L345" s="75"/>
      <c r="M345" s="75"/>
      <c r="N345" s="75"/>
    </row>
    <row r="346" spans="1:14" outlineLevel="1" x14ac:dyDescent="0.35">
      <c r="A346" s="90" t="s">
        <v>775</v>
      </c>
      <c r="B346" s="117" t="s">
        <v>759</v>
      </c>
      <c r="H346" s="74"/>
      <c r="I346" s="75"/>
      <c r="J346" s="75"/>
      <c r="K346" s="75"/>
      <c r="L346" s="75"/>
      <c r="M346" s="75"/>
      <c r="N346" s="75"/>
    </row>
    <row r="347" spans="1:14" outlineLevel="1" x14ac:dyDescent="0.35">
      <c r="A347" s="90" t="s">
        <v>776</v>
      </c>
      <c r="B347" s="117" t="s">
        <v>759</v>
      </c>
      <c r="H347" s="74"/>
      <c r="I347" s="75"/>
      <c r="J347" s="75"/>
      <c r="K347" s="75"/>
      <c r="L347" s="75"/>
      <c r="M347" s="75"/>
      <c r="N347" s="75"/>
    </row>
    <row r="348" spans="1:14" outlineLevel="1" x14ac:dyDescent="0.35">
      <c r="A348" s="90" t="s">
        <v>777</v>
      </c>
      <c r="B348" s="117" t="s">
        <v>759</v>
      </c>
      <c r="H348" s="74"/>
      <c r="I348" s="75"/>
      <c r="J348" s="75"/>
      <c r="K348" s="75"/>
      <c r="L348" s="75"/>
      <c r="M348" s="75"/>
      <c r="N348" s="75"/>
    </row>
    <row r="349" spans="1:14" outlineLevel="1" x14ac:dyDescent="0.35">
      <c r="A349" s="90" t="s">
        <v>778</v>
      </c>
      <c r="B349" s="117" t="s">
        <v>759</v>
      </c>
      <c r="H349" s="74"/>
      <c r="I349" s="75"/>
      <c r="J349" s="75"/>
      <c r="K349" s="75"/>
      <c r="L349" s="75"/>
      <c r="M349" s="75"/>
      <c r="N349" s="75"/>
    </row>
    <row r="350" spans="1:14" outlineLevel="1" x14ac:dyDescent="0.35">
      <c r="A350" s="90" t="s">
        <v>779</v>
      </c>
      <c r="B350" s="117" t="s">
        <v>759</v>
      </c>
      <c r="H350" s="74"/>
      <c r="I350" s="75"/>
      <c r="J350" s="75"/>
      <c r="K350" s="75"/>
      <c r="L350" s="75"/>
      <c r="M350" s="75"/>
      <c r="N350" s="75"/>
    </row>
    <row r="351" spans="1:14" outlineLevel="1" x14ac:dyDescent="0.35">
      <c r="A351" s="90" t="s">
        <v>780</v>
      </c>
      <c r="B351" s="117" t="s">
        <v>759</v>
      </c>
      <c r="H351" s="74"/>
      <c r="I351" s="75"/>
      <c r="J351" s="75"/>
      <c r="K351" s="75"/>
      <c r="L351" s="75"/>
      <c r="M351" s="75"/>
      <c r="N351" s="75"/>
    </row>
    <row r="352" spans="1:14" outlineLevel="1" x14ac:dyDescent="0.35">
      <c r="A352" s="90" t="s">
        <v>781</v>
      </c>
      <c r="B352" s="117" t="s">
        <v>759</v>
      </c>
      <c r="H352" s="74"/>
      <c r="I352" s="75"/>
      <c r="J352" s="75"/>
      <c r="K352" s="75"/>
      <c r="L352" s="75"/>
      <c r="M352" s="75"/>
      <c r="N352" s="75"/>
    </row>
    <row r="353" spans="1:14" outlineLevel="1" x14ac:dyDescent="0.35">
      <c r="A353" s="90" t="s">
        <v>782</v>
      </c>
      <c r="B353" s="117" t="s">
        <v>759</v>
      </c>
      <c r="H353" s="74"/>
      <c r="I353" s="75"/>
      <c r="J353" s="75"/>
      <c r="K353" s="75"/>
      <c r="L353" s="75"/>
      <c r="M353" s="75"/>
      <c r="N353" s="75"/>
    </row>
    <row r="354" spans="1:14" outlineLevel="1" x14ac:dyDescent="0.35">
      <c r="A354" s="90" t="s">
        <v>783</v>
      </c>
      <c r="B354" s="117" t="s">
        <v>759</v>
      </c>
      <c r="H354" s="74"/>
      <c r="I354" s="75"/>
      <c r="J354" s="75"/>
      <c r="K354" s="75"/>
      <c r="L354" s="75"/>
      <c r="M354" s="75"/>
      <c r="N354" s="75"/>
    </row>
    <row r="355" spans="1:14" outlineLevel="1" x14ac:dyDescent="0.35">
      <c r="A355" s="90" t="s">
        <v>784</v>
      </c>
      <c r="B355" s="117" t="s">
        <v>759</v>
      </c>
      <c r="H355" s="74"/>
      <c r="I355" s="75"/>
      <c r="J355" s="75"/>
      <c r="K355" s="75"/>
      <c r="L355" s="75"/>
      <c r="M355" s="75"/>
      <c r="N355" s="75"/>
    </row>
    <row r="356" spans="1:14" outlineLevel="1" x14ac:dyDescent="0.35">
      <c r="A356" s="90" t="s">
        <v>785</v>
      </c>
      <c r="B356" s="117" t="s">
        <v>759</v>
      </c>
      <c r="H356" s="74"/>
      <c r="I356" s="75"/>
      <c r="J356" s="75"/>
      <c r="K356" s="75"/>
      <c r="L356" s="75"/>
      <c r="M356" s="75"/>
      <c r="N356" s="75"/>
    </row>
    <row r="357" spans="1:14" outlineLevel="1" x14ac:dyDescent="0.35">
      <c r="A357" s="90" t="s">
        <v>786</v>
      </c>
      <c r="B357" s="117" t="s">
        <v>759</v>
      </c>
      <c r="H357" s="74"/>
      <c r="I357" s="75"/>
      <c r="J357" s="75"/>
      <c r="K357" s="75"/>
      <c r="L357" s="75"/>
      <c r="M357" s="75"/>
      <c r="N357" s="75"/>
    </row>
    <row r="358" spans="1:14" outlineLevel="1" x14ac:dyDescent="0.35">
      <c r="A358" s="90" t="s">
        <v>787</v>
      </c>
      <c r="B358" s="117" t="s">
        <v>759</v>
      </c>
      <c r="H358" s="74"/>
      <c r="I358" s="75"/>
      <c r="J358" s="75"/>
      <c r="K358" s="75"/>
      <c r="L358" s="75"/>
      <c r="M358" s="75"/>
      <c r="N358" s="75"/>
    </row>
    <row r="359" spans="1:14" outlineLevel="1" x14ac:dyDescent="0.35">
      <c r="A359" s="90" t="s">
        <v>788</v>
      </c>
      <c r="B359" s="117" t="s">
        <v>759</v>
      </c>
      <c r="H359" s="74"/>
      <c r="I359" s="75"/>
      <c r="J359" s="75"/>
      <c r="K359" s="75"/>
      <c r="L359" s="75"/>
      <c r="M359" s="75"/>
      <c r="N359" s="75"/>
    </row>
    <row r="360" spans="1:14" outlineLevel="1" x14ac:dyDescent="0.35">
      <c r="A360" s="90" t="s">
        <v>789</v>
      </c>
      <c r="B360" s="117" t="s">
        <v>759</v>
      </c>
      <c r="H360" s="74"/>
      <c r="I360" s="75"/>
      <c r="J360" s="75"/>
      <c r="K360" s="75"/>
      <c r="L360" s="75"/>
      <c r="M360" s="75"/>
      <c r="N360" s="75"/>
    </row>
    <row r="361" spans="1:14" outlineLevel="1" x14ac:dyDescent="0.35">
      <c r="A361" s="90" t="s">
        <v>790</v>
      </c>
      <c r="B361" s="117" t="s">
        <v>759</v>
      </c>
      <c r="H361" s="74"/>
      <c r="I361" s="75"/>
      <c r="J361" s="75"/>
      <c r="K361" s="75"/>
      <c r="L361" s="75"/>
      <c r="M361" s="75"/>
      <c r="N361" s="75"/>
    </row>
    <row r="362" spans="1:14" outlineLevel="1" x14ac:dyDescent="0.35">
      <c r="A362" s="90" t="s">
        <v>791</v>
      </c>
      <c r="B362" s="117" t="s">
        <v>759</v>
      </c>
      <c r="H362" s="74"/>
      <c r="I362" s="75"/>
      <c r="J362" s="75"/>
      <c r="K362" s="75"/>
      <c r="L362" s="75"/>
      <c r="M362" s="75"/>
      <c r="N362" s="75"/>
    </row>
    <row r="363" spans="1:14" outlineLevel="1" x14ac:dyDescent="0.35">
      <c r="A363" s="90" t="s">
        <v>792</v>
      </c>
      <c r="B363" s="117" t="s">
        <v>759</v>
      </c>
      <c r="H363" s="74"/>
      <c r="I363" s="75"/>
      <c r="J363" s="75"/>
      <c r="K363" s="75"/>
      <c r="L363" s="75"/>
      <c r="M363" s="75"/>
      <c r="N363" s="75"/>
    </row>
    <row r="364" spans="1:14" outlineLevel="1" x14ac:dyDescent="0.35">
      <c r="A364" s="90" t="s">
        <v>793</v>
      </c>
      <c r="B364" s="117" t="s">
        <v>759</v>
      </c>
      <c r="H364" s="74"/>
      <c r="I364" s="75"/>
      <c r="J364" s="75"/>
      <c r="K364" s="75"/>
      <c r="L364" s="75"/>
      <c r="M364" s="75"/>
      <c r="N364" s="75"/>
    </row>
    <row r="365" spans="1:14" outlineLevel="1" x14ac:dyDescent="0.35">
      <c r="A365" s="90" t="s">
        <v>794</v>
      </c>
      <c r="B365" s="117" t="s">
        <v>759</v>
      </c>
      <c r="H365" s="74"/>
      <c r="I365" s="75"/>
      <c r="J365" s="75"/>
      <c r="K365" s="75"/>
      <c r="L365" s="75"/>
      <c r="M365" s="75"/>
      <c r="N365" s="75"/>
    </row>
    <row r="366" spans="1:14" x14ac:dyDescent="0.35">
      <c r="A366" s="90"/>
      <c r="H366" s="74"/>
      <c r="I366" s="75"/>
      <c r="J366" s="75"/>
      <c r="K366" s="75"/>
      <c r="L366" s="75"/>
      <c r="M366" s="75"/>
      <c r="N366" s="75"/>
    </row>
    <row r="367" spans="1:14" x14ac:dyDescent="0.35">
      <c r="H367" s="74"/>
      <c r="I367" s="75"/>
      <c r="J367" s="75"/>
      <c r="K367" s="75"/>
      <c r="L367" s="75"/>
      <c r="M367" s="75"/>
      <c r="N367" s="75"/>
    </row>
    <row r="368" spans="1:14" x14ac:dyDescent="0.35">
      <c r="H368" s="74"/>
      <c r="I368" s="75"/>
      <c r="J368" s="75"/>
      <c r="K368" s="75"/>
      <c r="L368" s="75"/>
      <c r="M368" s="75"/>
      <c r="N368" s="75"/>
    </row>
    <row r="369" spans="8:8" s="75" customFormat="1" x14ac:dyDescent="0.35">
      <c r="H369" s="74"/>
    </row>
    <row r="370" spans="8:8" s="75" customFormat="1" x14ac:dyDescent="0.35">
      <c r="H370" s="74"/>
    </row>
    <row r="371" spans="8:8" s="75" customFormat="1" x14ac:dyDescent="0.35">
      <c r="H371" s="74"/>
    </row>
    <row r="372" spans="8:8" s="75" customFormat="1" x14ac:dyDescent="0.35">
      <c r="H372" s="74"/>
    </row>
    <row r="373" spans="8:8" s="75" customFormat="1" x14ac:dyDescent="0.35">
      <c r="H373" s="74"/>
    </row>
    <row r="374" spans="8:8" s="75" customFormat="1" x14ac:dyDescent="0.35">
      <c r="H374" s="74"/>
    </row>
    <row r="375" spans="8:8" s="75" customFormat="1" x14ac:dyDescent="0.35">
      <c r="H375" s="74"/>
    </row>
    <row r="376" spans="8:8" s="75" customFormat="1" x14ac:dyDescent="0.35">
      <c r="H376" s="74"/>
    </row>
    <row r="377" spans="8:8" s="75" customFormat="1" x14ac:dyDescent="0.35">
      <c r="H377" s="74"/>
    </row>
    <row r="378" spans="8:8" s="75" customFormat="1" x14ac:dyDescent="0.35">
      <c r="H378" s="74"/>
    </row>
    <row r="379" spans="8:8" s="75" customFormat="1" x14ac:dyDescent="0.35">
      <c r="H379" s="74"/>
    </row>
    <row r="380" spans="8:8" s="75" customFormat="1" x14ac:dyDescent="0.35">
      <c r="H380" s="74"/>
    </row>
    <row r="381" spans="8:8" s="75" customFormat="1" x14ac:dyDescent="0.35">
      <c r="H381" s="74"/>
    </row>
    <row r="382" spans="8:8" s="75" customFormat="1" x14ac:dyDescent="0.35">
      <c r="H382" s="74"/>
    </row>
    <row r="383" spans="8:8" s="75" customFormat="1" x14ac:dyDescent="0.35">
      <c r="H383" s="74"/>
    </row>
    <row r="384" spans="8:8" s="75" customFormat="1" x14ac:dyDescent="0.35">
      <c r="H384" s="74"/>
    </row>
    <row r="385" spans="8:8" s="75" customFormat="1" x14ac:dyDescent="0.35">
      <c r="H385" s="74"/>
    </row>
    <row r="386" spans="8:8" s="75" customFormat="1" x14ac:dyDescent="0.35">
      <c r="H386" s="74"/>
    </row>
    <row r="387" spans="8:8" s="75" customFormat="1" x14ac:dyDescent="0.35">
      <c r="H387" s="74"/>
    </row>
    <row r="388" spans="8:8" s="75" customFormat="1" x14ac:dyDescent="0.35">
      <c r="H388" s="74"/>
    </row>
    <row r="389" spans="8:8" s="75" customFormat="1" x14ac:dyDescent="0.35">
      <c r="H389" s="74"/>
    </row>
    <row r="390" spans="8:8" s="75" customFormat="1" x14ac:dyDescent="0.35">
      <c r="H390" s="74"/>
    </row>
    <row r="391" spans="8:8" s="75" customFormat="1" x14ac:dyDescent="0.35">
      <c r="H391" s="74"/>
    </row>
    <row r="392" spans="8:8" s="75" customFormat="1" x14ac:dyDescent="0.35">
      <c r="H392" s="74"/>
    </row>
    <row r="393" spans="8:8" s="75" customFormat="1" x14ac:dyDescent="0.35">
      <c r="H393" s="74"/>
    </row>
    <row r="394" spans="8:8" s="75" customFormat="1" x14ac:dyDescent="0.35">
      <c r="H394" s="74"/>
    </row>
    <row r="395" spans="8:8" s="75" customFormat="1" x14ac:dyDescent="0.35">
      <c r="H395" s="74"/>
    </row>
    <row r="396" spans="8:8" s="75" customFormat="1" x14ac:dyDescent="0.35">
      <c r="H396" s="74"/>
    </row>
    <row r="397" spans="8:8" s="75" customFormat="1" x14ac:dyDescent="0.35">
      <c r="H397" s="74"/>
    </row>
    <row r="398" spans="8:8" s="75" customFormat="1" x14ac:dyDescent="0.35">
      <c r="H398" s="74"/>
    </row>
    <row r="399" spans="8:8" s="75" customFormat="1" x14ac:dyDescent="0.35">
      <c r="H399" s="74"/>
    </row>
    <row r="400" spans="8:8" s="75" customFormat="1" x14ac:dyDescent="0.35">
      <c r="H400" s="74"/>
    </row>
    <row r="401" spans="8:8" s="75" customFormat="1" x14ac:dyDescent="0.35">
      <c r="H401" s="74"/>
    </row>
    <row r="402" spans="8:8" s="75" customFormat="1" x14ac:dyDescent="0.35">
      <c r="H402" s="74"/>
    </row>
    <row r="403" spans="8:8" s="75" customFormat="1" x14ac:dyDescent="0.35">
      <c r="H403" s="74"/>
    </row>
    <row r="404" spans="8:8" s="75" customFormat="1" x14ac:dyDescent="0.35">
      <c r="H404" s="74"/>
    </row>
    <row r="405" spans="8:8" s="75" customFormat="1" x14ac:dyDescent="0.35">
      <c r="H405" s="74"/>
    </row>
    <row r="406" spans="8:8" s="75" customFormat="1" x14ac:dyDescent="0.35">
      <c r="H406" s="74"/>
    </row>
    <row r="407" spans="8:8" s="75" customFormat="1" x14ac:dyDescent="0.35">
      <c r="H407" s="74"/>
    </row>
    <row r="408" spans="8:8" s="75" customFormat="1" x14ac:dyDescent="0.35">
      <c r="H408" s="74"/>
    </row>
    <row r="409" spans="8:8" s="75" customFormat="1" x14ac:dyDescent="0.35">
      <c r="H409" s="74"/>
    </row>
    <row r="410" spans="8:8" s="75" customFormat="1" x14ac:dyDescent="0.35">
      <c r="H410" s="74"/>
    </row>
    <row r="411" spans="8:8" s="75" customFormat="1" x14ac:dyDescent="0.35">
      <c r="H411" s="74"/>
    </row>
    <row r="412" spans="8:8" s="75" customFormat="1" x14ac:dyDescent="0.35">
      <c r="H412" s="74"/>
    </row>
    <row r="413" spans="8:8" s="75" customFormat="1" x14ac:dyDescent="0.35">
      <c r="H413" s="74"/>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B9AA8DB7-CD0F-440A-A90B-E4F3F53F4B3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8" zoomScale="75" zoomScaleNormal="75" workbookViewId="0">
      <selection activeCell="D9" sqref="D9"/>
    </sheetView>
  </sheetViews>
  <sheetFormatPr baseColWidth="10" defaultColWidth="8.81640625" defaultRowHeight="14.5" outlineLevelRow="1" x14ac:dyDescent="0.35"/>
  <cols>
    <col min="1" max="1" width="12" style="77" customWidth="1"/>
    <col min="2" max="2" width="60.6328125" style="77" customWidth="1"/>
    <col min="3" max="4" width="40.6328125" style="77" customWidth="1"/>
    <col min="5" max="5" width="7.36328125" style="77" customWidth="1"/>
    <col min="6" max="6" width="40.6328125" style="77" customWidth="1"/>
    <col min="7" max="7" width="40.6328125" style="74" customWidth="1"/>
    <col min="8" max="8" width="7.36328125" style="77" customWidth="1"/>
    <col min="9" max="9" width="71.81640625" style="77" customWidth="1"/>
    <col min="10" max="11" width="47.6328125" style="77" customWidth="1"/>
    <col min="12" max="12" width="7.36328125" style="77" customWidth="1"/>
    <col min="13" max="13" width="25.6328125" style="77" customWidth="1"/>
    <col min="14" max="14" width="25.6328125" style="74" customWidth="1"/>
    <col min="15" max="16384" width="8.81640625" style="75"/>
  </cols>
  <sheetData>
    <row r="1" spans="1:14" ht="31" x14ac:dyDescent="0.35">
      <c r="A1" s="1" t="s">
        <v>844</v>
      </c>
      <c r="B1" s="1"/>
      <c r="C1" s="74"/>
      <c r="D1" s="74"/>
      <c r="E1" s="74"/>
      <c r="F1" s="22" t="s">
        <v>264</v>
      </c>
      <c r="H1" s="74"/>
      <c r="I1" s="1"/>
      <c r="J1" s="74"/>
      <c r="K1" s="74"/>
      <c r="L1" s="74"/>
      <c r="M1" s="74"/>
    </row>
    <row r="2" spans="1:14" ht="15" thickBot="1" x14ac:dyDescent="0.4">
      <c r="A2" s="74"/>
      <c r="B2" s="74"/>
      <c r="C2" s="74"/>
      <c r="D2" s="74"/>
      <c r="E2" s="74"/>
      <c r="F2" s="74"/>
      <c r="H2" s="2"/>
      <c r="L2" s="74"/>
      <c r="M2" s="74"/>
    </row>
    <row r="3" spans="1:14" ht="19" thickBot="1" x14ac:dyDescent="0.4">
      <c r="A3" s="78"/>
      <c r="B3" s="79" t="s">
        <v>265</v>
      </c>
      <c r="C3" s="148" t="s">
        <v>434</v>
      </c>
      <c r="D3" s="78"/>
      <c r="E3" s="78"/>
      <c r="F3" s="78"/>
      <c r="G3" s="78"/>
      <c r="H3" s="2"/>
      <c r="L3" s="74"/>
      <c r="M3" s="74"/>
    </row>
    <row r="4" spans="1:14" ht="15" thickBot="1" x14ac:dyDescent="0.4">
      <c r="H4" s="2"/>
      <c r="L4" s="74"/>
      <c r="M4" s="74"/>
    </row>
    <row r="5" spans="1:14" ht="18.5" x14ac:dyDescent="0.35">
      <c r="B5" s="81" t="s">
        <v>845</v>
      </c>
      <c r="C5" s="80"/>
      <c r="E5" s="82"/>
      <c r="F5" s="82"/>
      <c r="H5" s="2"/>
      <c r="L5" s="74"/>
      <c r="M5" s="74"/>
    </row>
    <row r="6" spans="1:14" ht="15" thickBot="1" x14ac:dyDescent="0.4">
      <c r="B6" s="85" t="s">
        <v>846</v>
      </c>
      <c r="H6" s="2"/>
      <c r="L6" s="74"/>
      <c r="M6" s="74"/>
    </row>
    <row r="7" spans="1:14" s="159" customFormat="1" x14ac:dyDescent="0.35">
      <c r="A7" s="77"/>
      <c r="B7" s="158"/>
      <c r="C7" s="77"/>
      <c r="D7" s="77"/>
      <c r="E7" s="77"/>
      <c r="F7" s="77"/>
      <c r="G7" s="74"/>
      <c r="H7" s="2"/>
      <c r="I7" s="77"/>
      <c r="J7" s="77"/>
      <c r="K7" s="77"/>
      <c r="L7" s="74"/>
      <c r="M7" s="74"/>
      <c r="N7" s="74"/>
    </row>
    <row r="8" spans="1:14" ht="37" x14ac:dyDescent="0.35">
      <c r="A8" s="87" t="s">
        <v>274</v>
      </c>
      <c r="B8" s="87" t="s">
        <v>846</v>
      </c>
      <c r="C8" s="88"/>
      <c r="D8" s="88"/>
      <c r="E8" s="88"/>
      <c r="F8" s="88"/>
      <c r="G8" s="89"/>
      <c r="H8" s="2"/>
      <c r="I8" s="94"/>
      <c r="J8" s="82"/>
      <c r="K8" s="82"/>
      <c r="L8" s="82"/>
      <c r="M8" s="82"/>
    </row>
    <row r="9" spans="1:14" ht="15" customHeight="1" x14ac:dyDescent="0.35">
      <c r="A9" s="99"/>
      <c r="B9" s="100" t="s">
        <v>847</v>
      </c>
      <c r="C9" s="99"/>
      <c r="D9" s="99"/>
      <c r="E9" s="99"/>
      <c r="F9" s="102"/>
      <c r="G9" s="102"/>
      <c r="H9" s="2"/>
      <c r="I9" s="94"/>
      <c r="J9" s="120"/>
      <c r="K9" s="120"/>
      <c r="L9" s="120"/>
      <c r="M9" s="121"/>
      <c r="N9" s="121"/>
    </row>
    <row r="10" spans="1:14" x14ac:dyDescent="0.35">
      <c r="A10" s="90" t="s">
        <v>848</v>
      </c>
      <c r="B10" s="90" t="s">
        <v>849</v>
      </c>
      <c r="C10" s="185">
        <v>303</v>
      </c>
      <c r="E10" s="94"/>
      <c r="F10" s="94"/>
      <c r="H10" s="2"/>
      <c r="I10" s="94"/>
      <c r="L10" s="94"/>
      <c r="M10" s="94"/>
    </row>
    <row r="11" spans="1:14" outlineLevel="1" x14ac:dyDescent="0.35">
      <c r="A11" s="90" t="s">
        <v>850</v>
      </c>
      <c r="B11" s="149" t="s">
        <v>798</v>
      </c>
      <c r="C11" s="151">
        <v>191</v>
      </c>
      <c r="E11" s="94"/>
      <c r="F11" s="94"/>
      <c r="H11" s="2"/>
      <c r="I11" s="94"/>
      <c r="L11" s="94"/>
      <c r="M11" s="94"/>
    </row>
    <row r="12" spans="1:14" outlineLevel="1" x14ac:dyDescent="0.35">
      <c r="A12" s="90" t="s">
        <v>851</v>
      </c>
      <c r="B12" s="149" t="s">
        <v>799</v>
      </c>
      <c r="C12" s="151"/>
      <c r="E12" s="94"/>
      <c r="F12" s="94"/>
      <c r="H12" s="2"/>
      <c r="I12" s="94"/>
      <c r="L12" s="94"/>
      <c r="M12" s="94"/>
    </row>
    <row r="13" spans="1:14" outlineLevel="1" x14ac:dyDescent="0.35">
      <c r="A13" s="90" t="s">
        <v>852</v>
      </c>
      <c r="E13" s="94"/>
      <c r="F13" s="94"/>
      <c r="H13" s="2"/>
      <c r="I13" s="94"/>
      <c r="L13" s="94"/>
      <c r="M13" s="94"/>
    </row>
    <row r="14" spans="1:14" outlineLevel="1" x14ac:dyDescent="0.35">
      <c r="A14" s="90" t="s">
        <v>853</v>
      </c>
      <c r="E14" s="94"/>
      <c r="F14" s="94"/>
      <c r="H14" s="2"/>
      <c r="I14" s="94"/>
      <c r="L14" s="94"/>
      <c r="M14" s="94"/>
    </row>
    <row r="15" spans="1:14" outlineLevel="1" x14ac:dyDescent="0.35">
      <c r="A15" s="90" t="s">
        <v>854</v>
      </c>
      <c r="E15" s="94"/>
      <c r="F15" s="94"/>
      <c r="H15" s="2"/>
      <c r="I15" s="94"/>
      <c r="L15" s="94"/>
      <c r="M15" s="94"/>
    </row>
    <row r="16" spans="1:14" outlineLevel="1" x14ac:dyDescent="0.35">
      <c r="A16" s="90" t="s">
        <v>855</v>
      </c>
      <c r="E16" s="94"/>
      <c r="F16" s="94"/>
      <c r="H16" s="2"/>
      <c r="I16" s="94"/>
      <c r="L16" s="94"/>
      <c r="M16" s="94"/>
    </row>
    <row r="17" spans="1:14" outlineLevel="1" x14ac:dyDescent="0.35">
      <c r="A17" s="90" t="s">
        <v>856</v>
      </c>
      <c r="E17" s="94"/>
      <c r="F17" s="94"/>
      <c r="H17" s="2"/>
      <c r="I17" s="94"/>
      <c r="L17" s="94"/>
      <c r="M17" s="94"/>
    </row>
    <row r="18" spans="1:14" x14ac:dyDescent="0.35">
      <c r="A18" s="99"/>
      <c r="B18" s="99" t="s">
        <v>857</v>
      </c>
      <c r="C18" s="99" t="s">
        <v>842</v>
      </c>
      <c r="D18" s="99" t="s">
        <v>858</v>
      </c>
      <c r="E18" s="99"/>
      <c r="F18" s="99" t="s">
        <v>859</v>
      </c>
      <c r="G18" s="99" t="s">
        <v>860</v>
      </c>
      <c r="H18" s="2"/>
      <c r="I18" s="155"/>
      <c r="J18" s="120"/>
      <c r="K18" s="120"/>
      <c r="L18" s="82"/>
      <c r="M18" s="120"/>
      <c r="N18" s="120"/>
    </row>
    <row r="19" spans="1:14" x14ac:dyDescent="0.35">
      <c r="A19" s="90" t="s">
        <v>861</v>
      </c>
      <c r="B19" s="90" t="s">
        <v>862</v>
      </c>
      <c r="C19" s="157">
        <f>C37/D37*1000</f>
        <v>5672.0016784158415</v>
      </c>
      <c r="D19" s="192"/>
      <c r="E19" s="192"/>
      <c r="F19" s="194"/>
      <c r="G19" s="194"/>
      <c r="H19" s="2"/>
      <c r="I19" s="94"/>
      <c r="L19" s="120"/>
      <c r="M19" s="121"/>
      <c r="N19" s="121"/>
    </row>
    <row r="20" spans="1:14" x14ac:dyDescent="0.35">
      <c r="A20" s="120"/>
      <c r="B20" s="155"/>
      <c r="C20" s="192"/>
      <c r="D20" s="192"/>
      <c r="E20" s="192"/>
      <c r="F20" s="194"/>
      <c r="G20" s="194"/>
      <c r="H20" s="2"/>
      <c r="I20" s="155"/>
      <c r="J20" s="120"/>
      <c r="K20" s="120"/>
      <c r="L20" s="120"/>
      <c r="M20" s="121"/>
      <c r="N20" s="121"/>
    </row>
    <row r="21" spans="1:14" x14ac:dyDescent="0.35">
      <c r="B21" s="90" t="s">
        <v>843</v>
      </c>
      <c r="C21" s="120"/>
      <c r="D21" s="120"/>
      <c r="E21" s="120"/>
      <c r="F21" s="121"/>
      <c r="G21" s="121"/>
      <c r="H21" s="2"/>
      <c r="I21" s="94"/>
      <c r="J21" s="120"/>
      <c r="K21" s="120"/>
      <c r="L21" s="120"/>
      <c r="M21" s="121"/>
      <c r="N21" s="121"/>
    </row>
    <row r="22" spans="1:14" x14ac:dyDescent="0.35">
      <c r="A22" s="90" t="s">
        <v>863</v>
      </c>
      <c r="B22" s="173" t="s">
        <v>1271</v>
      </c>
      <c r="C22" s="157">
        <v>45.511533300000004</v>
      </c>
      <c r="D22" s="185">
        <v>167</v>
      </c>
      <c r="E22" s="94"/>
      <c r="F22" s="112">
        <f>IF($C$37=0,"",IF(C22="[for completion]","",C22/$C$37))</f>
        <v>2.6481494314361819E-2</v>
      </c>
      <c r="G22" s="112">
        <f>IF($D$37=0,"",IF(D22="[for completion]","",D22/$D$37))</f>
        <v>0.55115511551155116</v>
      </c>
      <c r="H22" s="2"/>
      <c r="I22" s="94"/>
      <c r="L22" s="94"/>
      <c r="M22" s="113"/>
      <c r="N22" s="113"/>
    </row>
    <row r="23" spans="1:14" x14ac:dyDescent="0.35">
      <c r="A23" s="90" t="s">
        <v>864</v>
      </c>
      <c r="B23" s="173" t="s">
        <v>1272</v>
      </c>
      <c r="C23" s="157">
        <v>325.74680174000008</v>
      </c>
      <c r="D23" s="185">
        <v>94</v>
      </c>
      <c r="E23" s="94"/>
      <c r="F23" s="112">
        <f t="shared" ref="F23:F36" si="0">IF($C$37=0,"",IF(C23="[for completion]","",C23/$C$37))</f>
        <v>0.1895401330765395</v>
      </c>
      <c r="G23" s="112">
        <f t="shared" ref="G23:G36" si="1">IF($D$37=0,"",IF(D23="[for completion]","",D23/$D$37))</f>
        <v>0.31023102310231021</v>
      </c>
      <c r="H23" s="2"/>
      <c r="I23" s="94"/>
      <c r="L23" s="94"/>
      <c r="M23" s="113"/>
      <c r="N23" s="113"/>
    </row>
    <row r="24" spans="1:14" x14ac:dyDescent="0.35">
      <c r="A24" s="90" t="s">
        <v>865</v>
      </c>
      <c r="B24" s="173" t="s">
        <v>1273</v>
      </c>
      <c r="C24" s="157">
        <v>229.40503784000003</v>
      </c>
      <c r="D24" s="185">
        <v>16</v>
      </c>
      <c r="F24" s="112">
        <f t="shared" si="0"/>
        <v>0.13348238929242839</v>
      </c>
      <c r="G24" s="112">
        <f t="shared" si="1"/>
        <v>5.2805280528052806E-2</v>
      </c>
      <c r="H24" s="2"/>
      <c r="I24" s="94"/>
      <c r="M24" s="113"/>
      <c r="N24" s="113"/>
    </row>
    <row r="25" spans="1:14" x14ac:dyDescent="0.35">
      <c r="A25" s="90" t="s">
        <v>866</v>
      </c>
      <c r="B25" s="173" t="s">
        <v>1274</v>
      </c>
      <c r="C25" s="157">
        <v>704.82904477999989</v>
      </c>
      <c r="D25" s="185">
        <v>23</v>
      </c>
      <c r="E25" s="109"/>
      <c r="F25" s="112">
        <f t="shared" si="0"/>
        <v>0.41011420597289872</v>
      </c>
      <c r="G25" s="112">
        <f t="shared" si="1"/>
        <v>7.590759075907591E-2</v>
      </c>
      <c r="H25" s="2"/>
      <c r="I25" s="94"/>
      <c r="L25" s="109"/>
      <c r="M25" s="113"/>
      <c r="N25" s="113"/>
    </row>
    <row r="26" spans="1:14" x14ac:dyDescent="0.35">
      <c r="A26" s="90" t="s">
        <v>867</v>
      </c>
      <c r="B26" s="173" t="s">
        <v>1275</v>
      </c>
      <c r="C26" s="157">
        <v>413.1240909</v>
      </c>
      <c r="D26" s="185">
        <v>3</v>
      </c>
      <c r="E26" s="109"/>
      <c r="F26" s="112">
        <f t="shared" si="0"/>
        <v>0.24038177734377156</v>
      </c>
      <c r="G26" s="112">
        <f t="shared" si="1"/>
        <v>9.9009900990099011E-3</v>
      </c>
      <c r="H26" s="2"/>
      <c r="I26" s="94"/>
      <c r="L26" s="109"/>
      <c r="M26" s="113"/>
      <c r="N26" s="113"/>
    </row>
    <row r="27" spans="1:14" x14ac:dyDescent="0.35">
      <c r="A27" s="90" t="s">
        <v>868</v>
      </c>
      <c r="B27" s="173"/>
      <c r="C27" s="157"/>
      <c r="D27" s="185"/>
      <c r="E27" s="109"/>
      <c r="F27" s="112">
        <f t="shared" si="0"/>
        <v>0</v>
      </c>
      <c r="G27" s="112">
        <f t="shared" si="1"/>
        <v>0</v>
      </c>
      <c r="H27" s="2"/>
      <c r="I27" s="94"/>
      <c r="L27" s="109"/>
      <c r="M27" s="113"/>
      <c r="N27" s="113"/>
    </row>
    <row r="28" spans="1:14" x14ac:dyDescent="0.35">
      <c r="A28" s="90" t="s">
        <v>869</v>
      </c>
      <c r="B28" s="173"/>
      <c r="C28" s="157"/>
      <c r="D28" s="185"/>
      <c r="E28" s="109"/>
      <c r="F28" s="112">
        <f t="shared" si="0"/>
        <v>0</v>
      </c>
      <c r="G28" s="112">
        <f t="shared" si="1"/>
        <v>0</v>
      </c>
      <c r="H28" s="2"/>
      <c r="I28" s="94"/>
      <c r="L28" s="109"/>
      <c r="M28" s="113"/>
      <c r="N28" s="113"/>
    </row>
    <row r="29" spans="1:14" x14ac:dyDescent="0.35">
      <c r="A29" s="90" t="s">
        <v>870</v>
      </c>
      <c r="B29" s="173"/>
      <c r="C29" s="157"/>
      <c r="D29" s="185"/>
      <c r="E29" s="109"/>
      <c r="F29" s="112">
        <f t="shared" si="0"/>
        <v>0</v>
      </c>
      <c r="G29" s="112">
        <f t="shared" si="1"/>
        <v>0</v>
      </c>
      <c r="H29" s="2"/>
      <c r="I29" s="94"/>
      <c r="L29" s="109"/>
      <c r="M29" s="113"/>
      <c r="N29" s="113"/>
    </row>
    <row r="30" spans="1:14" x14ac:dyDescent="0.35">
      <c r="A30" s="90" t="s">
        <v>871</v>
      </c>
      <c r="B30" s="173"/>
      <c r="C30" s="157"/>
      <c r="D30" s="185"/>
      <c r="E30" s="109"/>
      <c r="F30" s="112">
        <f t="shared" si="0"/>
        <v>0</v>
      </c>
      <c r="G30" s="112">
        <f t="shared" si="1"/>
        <v>0</v>
      </c>
      <c r="H30" s="2"/>
      <c r="I30" s="94"/>
      <c r="L30" s="109"/>
      <c r="M30" s="113"/>
      <c r="N30" s="113"/>
    </row>
    <row r="31" spans="1:14" x14ac:dyDescent="0.35">
      <c r="A31" s="90" t="s">
        <v>872</v>
      </c>
      <c r="B31" s="173"/>
      <c r="C31" s="157"/>
      <c r="D31" s="185"/>
      <c r="E31" s="109"/>
      <c r="F31" s="112">
        <f t="shared" si="0"/>
        <v>0</v>
      </c>
      <c r="G31" s="112">
        <f t="shared" si="1"/>
        <v>0</v>
      </c>
      <c r="H31" s="2"/>
      <c r="I31" s="94"/>
      <c r="L31" s="109"/>
      <c r="M31" s="113"/>
      <c r="N31" s="113"/>
    </row>
    <row r="32" spans="1:14" x14ac:dyDescent="0.35">
      <c r="A32" s="90" t="s">
        <v>873</v>
      </c>
      <c r="B32" s="173"/>
      <c r="C32" s="157"/>
      <c r="D32" s="185"/>
      <c r="E32" s="109"/>
      <c r="F32" s="112">
        <f t="shared" si="0"/>
        <v>0</v>
      </c>
      <c r="G32" s="112">
        <f t="shared" si="1"/>
        <v>0</v>
      </c>
      <c r="H32" s="2"/>
      <c r="I32" s="94"/>
      <c r="L32" s="109"/>
      <c r="M32" s="113"/>
      <c r="N32" s="113"/>
    </row>
    <row r="33" spans="1:14" x14ac:dyDescent="0.35">
      <c r="A33" s="90" t="s">
        <v>874</v>
      </c>
      <c r="B33" s="173"/>
      <c r="C33" s="157"/>
      <c r="D33" s="185"/>
      <c r="E33" s="109"/>
      <c r="F33" s="112">
        <f t="shared" si="0"/>
        <v>0</v>
      </c>
      <c r="G33" s="112">
        <f t="shared" si="1"/>
        <v>0</v>
      </c>
      <c r="H33" s="2"/>
      <c r="I33" s="94"/>
      <c r="L33" s="109"/>
      <c r="M33" s="113"/>
      <c r="N33" s="113"/>
    </row>
    <row r="34" spans="1:14" x14ac:dyDescent="0.35">
      <c r="A34" s="90" t="s">
        <v>875</v>
      </c>
      <c r="B34" s="173"/>
      <c r="C34" s="157"/>
      <c r="D34" s="185"/>
      <c r="E34" s="109"/>
      <c r="F34" s="112">
        <f t="shared" si="0"/>
        <v>0</v>
      </c>
      <c r="G34" s="112">
        <f t="shared" si="1"/>
        <v>0</v>
      </c>
      <c r="H34" s="2"/>
      <c r="I34" s="94"/>
      <c r="L34" s="109"/>
      <c r="M34" s="113"/>
      <c r="N34" s="113"/>
    </row>
    <row r="35" spans="1:14" x14ac:dyDescent="0.35">
      <c r="A35" s="90" t="s">
        <v>876</v>
      </c>
      <c r="B35" s="173"/>
      <c r="C35" s="157"/>
      <c r="D35" s="185"/>
      <c r="E35" s="109"/>
      <c r="F35" s="112">
        <f t="shared" si="0"/>
        <v>0</v>
      </c>
      <c r="G35" s="112">
        <f t="shared" si="1"/>
        <v>0</v>
      </c>
      <c r="H35" s="2"/>
      <c r="I35" s="94"/>
      <c r="L35" s="109"/>
      <c r="M35" s="113"/>
      <c r="N35" s="113"/>
    </row>
    <row r="36" spans="1:14" x14ac:dyDescent="0.35">
      <c r="A36" s="90" t="s">
        <v>877</v>
      </c>
      <c r="B36" s="173"/>
      <c r="C36" s="157"/>
      <c r="D36" s="185"/>
      <c r="E36" s="109"/>
      <c r="F36" s="112">
        <f t="shared" si="0"/>
        <v>0</v>
      </c>
      <c r="G36" s="112">
        <f t="shared" si="1"/>
        <v>0</v>
      </c>
      <c r="H36" s="2"/>
      <c r="I36" s="94"/>
      <c r="L36" s="109"/>
      <c r="M36" s="113"/>
      <c r="N36" s="113"/>
    </row>
    <row r="37" spans="1:14" x14ac:dyDescent="0.35">
      <c r="A37" s="90" t="s">
        <v>878</v>
      </c>
      <c r="B37" s="114" t="s">
        <v>354</v>
      </c>
      <c r="C37" s="115">
        <f>SUM(C22:C36)</f>
        <v>1718.6165085600001</v>
      </c>
      <c r="D37" s="156">
        <f>SUM(D22:D36)</f>
        <v>303</v>
      </c>
      <c r="E37" s="109"/>
      <c r="F37" s="116">
        <f>SUM(F22:F36)</f>
        <v>1</v>
      </c>
      <c r="G37" s="116">
        <f>SUM(G22:G36)</f>
        <v>1</v>
      </c>
      <c r="H37" s="2"/>
      <c r="I37" s="160"/>
      <c r="J37" s="94"/>
      <c r="K37" s="94"/>
      <c r="L37" s="109"/>
      <c r="M37" s="118"/>
      <c r="N37" s="118"/>
    </row>
    <row r="38" spans="1:14" x14ac:dyDescent="0.35">
      <c r="A38" s="99"/>
      <c r="B38" s="100" t="s">
        <v>879</v>
      </c>
      <c r="C38" s="99" t="s">
        <v>313</v>
      </c>
      <c r="D38" s="99"/>
      <c r="E38" s="101"/>
      <c r="F38" s="99" t="s">
        <v>859</v>
      </c>
      <c r="G38" s="99"/>
      <c r="H38" s="2"/>
      <c r="I38" s="155"/>
      <c r="J38" s="120"/>
      <c r="K38" s="120"/>
      <c r="L38" s="82"/>
      <c r="M38" s="120"/>
      <c r="N38" s="120"/>
    </row>
    <row r="39" spans="1:14" x14ac:dyDescent="0.35">
      <c r="A39" s="90" t="s">
        <v>880</v>
      </c>
      <c r="B39" s="103" t="s">
        <v>881</v>
      </c>
      <c r="C39" s="157">
        <v>1718.6165085600001</v>
      </c>
      <c r="E39" s="161"/>
      <c r="F39" s="112">
        <f>IF($C$42=0,"",IF(C39="[for completion]","",C39/$C$42))</f>
        <v>1</v>
      </c>
      <c r="G39" s="111"/>
      <c r="H39" s="2"/>
      <c r="I39" s="94"/>
      <c r="L39" s="161"/>
      <c r="M39" s="113"/>
      <c r="N39" s="111"/>
    </row>
    <row r="40" spans="1:14" x14ac:dyDescent="0.35">
      <c r="A40" s="90" t="s">
        <v>882</v>
      </c>
      <c r="B40" s="103" t="s">
        <v>883</v>
      </c>
      <c r="C40" s="157">
        <v>0</v>
      </c>
      <c r="E40" s="161"/>
      <c r="F40" s="112">
        <f>IF($C$42=0,"",IF(C40="[for completion]","",C40/$C$42))</f>
        <v>0</v>
      </c>
      <c r="G40" s="111"/>
      <c r="H40" s="2"/>
      <c r="I40" s="94"/>
      <c r="L40" s="161"/>
      <c r="M40" s="113"/>
      <c r="N40" s="111"/>
    </row>
    <row r="41" spans="1:14" x14ac:dyDescent="0.35">
      <c r="A41" s="90" t="s">
        <v>884</v>
      </c>
      <c r="B41" s="103" t="s">
        <v>352</v>
      </c>
      <c r="C41" s="157">
        <v>0</v>
      </c>
      <c r="E41" s="109"/>
      <c r="F41" s="112">
        <f>IF($C$42=0,"",IF(C41="[for completion]","",C41/$C$42))</f>
        <v>0</v>
      </c>
      <c r="G41" s="111"/>
      <c r="H41" s="2"/>
      <c r="I41" s="94"/>
      <c r="L41" s="109"/>
      <c r="M41" s="113"/>
      <c r="N41" s="111"/>
    </row>
    <row r="42" spans="1:14" x14ac:dyDescent="0.35">
      <c r="A42" s="90" t="s">
        <v>885</v>
      </c>
      <c r="B42" s="114" t="s">
        <v>354</v>
      </c>
      <c r="C42" s="115">
        <f>SUM(C39:C41)</f>
        <v>1718.6165085600001</v>
      </c>
      <c r="D42" s="94"/>
      <c r="E42" s="109"/>
      <c r="F42" s="116">
        <f>SUM(F39:F41)</f>
        <v>1</v>
      </c>
      <c r="G42" s="111"/>
      <c r="H42" s="2"/>
      <c r="I42" s="94"/>
      <c r="L42" s="109"/>
      <c r="M42" s="113"/>
      <c r="N42" s="111"/>
    </row>
    <row r="43" spans="1:14" outlineLevel="1" x14ac:dyDescent="0.35">
      <c r="A43" s="90" t="s">
        <v>886</v>
      </c>
      <c r="B43" s="160"/>
      <c r="C43" s="94"/>
      <c r="D43" s="94"/>
      <c r="E43" s="109"/>
      <c r="F43" s="118"/>
      <c r="G43" s="111"/>
      <c r="H43" s="2"/>
      <c r="I43" s="94"/>
      <c r="L43" s="109"/>
      <c r="M43" s="113"/>
      <c r="N43" s="111"/>
    </row>
    <row r="44" spans="1:14" outlineLevel="1" x14ac:dyDescent="0.35">
      <c r="A44" s="90" t="s">
        <v>887</v>
      </c>
      <c r="B44" s="160"/>
      <c r="C44" s="94"/>
      <c r="D44" s="94"/>
      <c r="E44" s="109"/>
      <c r="F44" s="118"/>
      <c r="G44" s="111"/>
      <c r="H44" s="2"/>
      <c r="I44" s="94"/>
      <c r="L44" s="109"/>
      <c r="M44" s="113"/>
      <c r="N44" s="111"/>
    </row>
    <row r="45" spans="1:14" outlineLevel="1" x14ac:dyDescent="0.35">
      <c r="A45" s="90" t="s">
        <v>888</v>
      </c>
      <c r="B45" s="94"/>
      <c r="E45" s="109"/>
      <c r="F45" s="113"/>
      <c r="G45" s="111"/>
      <c r="H45" s="2"/>
      <c r="I45" s="94"/>
      <c r="L45" s="109"/>
      <c r="M45" s="113"/>
      <c r="N45" s="111"/>
    </row>
    <row r="46" spans="1:14" outlineLevel="1" x14ac:dyDescent="0.35">
      <c r="A46" s="90" t="s">
        <v>889</v>
      </c>
      <c r="B46" s="94"/>
      <c r="E46" s="109"/>
      <c r="F46" s="113"/>
      <c r="G46" s="111"/>
      <c r="H46" s="2"/>
      <c r="I46" s="94"/>
      <c r="L46" s="109"/>
      <c r="M46" s="113"/>
      <c r="N46" s="111"/>
    </row>
    <row r="47" spans="1:14" outlineLevel="1" x14ac:dyDescent="0.35">
      <c r="A47" s="90" t="s">
        <v>890</v>
      </c>
      <c r="B47" s="94"/>
      <c r="E47" s="109"/>
      <c r="F47" s="113"/>
      <c r="G47" s="111"/>
      <c r="H47" s="2"/>
      <c r="I47" s="94"/>
      <c r="L47" s="109"/>
      <c r="M47" s="113"/>
      <c r="N47" s="111"/>
    </row>
    <row r="48" spans="1:14" ht="15" customHeight="1" x14ac:dyDescent="0.35">
      <c r="A48" s="99"/>
      <c r="B48" s="100" t="s">
        <v>802</v>
      </c>
      <c r="C48" s="99" t="s">
        <v>859</v>
      </c>
      <c r="D48" s="99"/>
      <c r="E48" s="101"/>
      <c r="F48" s="102"/>
      <c r="G48" s="102"/>
      <c r="H48" s="2"/>
      <c r="I48" s="155"/>
      <c r="J48" s="120"/>
      <c r="K48" s="120"/>
      <c r="L48" s="82"/>
      <c r="M48" s="121"/>
      <c r="N48" s="121"/>
    </row>
    <row r="49" spans="1:14" x14ac:dyDescent="0.35">
      <c r="A49" s="90" t="s">
        <v>891</v>
      </c>
      <c r="B49" s="152" t="s">
        <v>803</v>
      </c>
      <c r="C49" s="162">
        <f>SUM(C50:C76)</f>
        <v>1</v>
      </c>
      <c r="G49" s="77"/>
      <c r="H49" s="2"/>
      <c r="I49" s="82"/>
      <c r="N49" s="77"/>
    </row>
    <row r="50" spans="1:14" x14ac:dyDescent="0.35">
      <c r="A50" s="90" t="s">
        <v>892</v>
      </c>
      <c r="B50" s="90" t="s">
        <v>804</v>
      </c>
      <c r="C50" s="153">
        <v>0</v>
      </c>
      <c r="G50" s="77"/>
      <c r="H50" s="2"/>
      <c r="N50" s="77"/>
    </row>
    <row r="51" spans="1:14" x14ac:dyDescent="0.35">
      <c r="A51" s="90" t="s">
        <v>893</v>
      </c>
      <c r="B51" s="90" t="s">
        <v>805</v>
      </c>
      <c r="C51" s="153">
        <v>0</v>
      </c>
      <c r="G51" s="77"/>
      <c r="H51" s="2"/>
      <c r="N51" s="77"/>
    </row>
    <row r="52" spans="1:14" x14ac:dyDescent="0.35">
      <c r="A52" s="90" t="s">
        <v>894</v>
      </c>
      <c r="B52" s="90" t="s">
        <v>806</v>
      </c>
      <c r="C52" s="153">
        <v>0</v>
      </c>
      <c r="G52" s="77"/>
      <c r="H52" s="2"/>
      <c r="N52" s="77"/>
    </row>
    <row r="53" spans="1:14" x14ac:dyDescent="0.35">
      <c r="A53" s="90" t="s">
        <v>895</v>
      </c>
      <c r="B53" s="90" t="s">
        <v>807</v>
      </c>
      <c r="C53" s="153">
        <v>0</v>
      </c>
      <c r="G53" s="77"/>
      <c r="H53" s="2"/>
      <c r="N53" s="77"/>
    </row>
    <row r="54" spans="1:14" x14ac:dyDescent="0.35">
      <c r="A54" s="90" t="s">
        <v>896</v>
      </c>
      <c r="B54" s="90" t="s">
        <v>808</v>
      </c>
      <c r="C54" s="153">
        <v>0</v>
      </c>
      <c r="G54" s="77"/>
      <c r="H54" s="2"/>
      <c r="N54" s="77"/>
    </row>
    <row r="55" spans="1:14" x14ac:dyDescent="0.35">
      <c r="A55" s="90" t="s">
        <v>897</v>
      </c>
      <c r="B55" s="90" t="s">
        <v>809</v>
      </c>
      <c r="C55" s="153">
        <v>0</v>
      </c>
      <c r="G55" s="77"/>
      <c r="H55" s="2"/>
      <c r="N55" s="77"/>
    </row>
    <row r="56" spans="1:14" x14ac:dyDescent="0.35">
      <c r="A56" s="90" t="s">
        <v>898</v>
      </c>
      <c r="B56" s="90" t="s">
        <v>810</v>
      </c>
      <c r="C56" s="153">
        <v>0</v>
      </c>
      <c r="G56" s="77"/>
      <c r="H56" s="2"/>
      <c r="N56" s="77"/>
    </row>
    <row r="57" spans="1:14" x14ac:dyDescent="0.35">
      <c r="A57" s="90" t="s">
        <v>899</v>
      </c>
      <c r="B57" s="90" t="s">
        <v>811</v>
      </c>
      <c r="C57" s="153">
        <v>0</v>
      </c>
      <c r="G57" s="77"/>
      <c r="H57" s="2"/>
      <c r="N57" s="77"/>
    </row>
    <row r="58" spans="1:14" x14ac:dyDescent="0.35">
      <c r="A58" s="90" t="s">
        <v>900</v>
      </c>
      <c r="B58" s="90" t="s">
        <v>812</v>
      </c>
      <c r="C58" s="153">
        <v>0</v>
      </c>
      <c r="G58" s="77"/>
      <c r="H58" s="2"/>
      <c r="N58" s="77"/>
    </row>
    <row r="59" spans="1:14" x14ac:dyDescent="0.35">
      <c r="A59" s="90" t="s">
        <v>901</v>
      </c>
      <c r="B59" s="90" t="s">
        <v>813</v>
      </c>
      <c r="C59" s="153">
        <v>0</v>
      </c>
      <c r="G59" s="77"/>
      <c r="H59" s="2"/>
      <c r="N59" s="77"/>
    </row>
    <row r="60" spans="1:14" x14ac:dyDescent="0.35">
      <c r="A60" s="90" t="s">
        <v>902</v>
      </c>
      <c r="B60" s="90" t="s">
        <v>814</v>
      </c>
      <c r="C60" s="153">
        <v>0</v>
      </c>
      <c r="G60" s="77"/>
      <c r="H60" s="2"/>
      <c r="N60" s="77"/>
    </row>
    <row r="61" spans="1:14" x14ac:dyDescent="0.35">
      <c r="A61" s="90" t="s">
        <v>903</v>
      </c>
      <c r="B61" s="90" t="s">
        <v>815</v>
      </c>
      <c r="C61" s="153">
        <v>0</v>
      </c>
      <c r="G61" s="77"/>
      <c r="H61" s="2"/>
      <c r="N61" s="77"/>
    </row>
    <row r="62" spans="1:14" x14ac:dyDescent="0.35">
      <c r="A62" s="90" t="s">
        <v>904</v>
      </c>
      <c r="B62" s="90" t="s">
        <v>816</v>
      </c>
      <c r="C62" s="153">
        <v>0</v>
      </c>
      <c r="G62" s="77"/>
      <c r="H62" s="2"/>
      <c r="N62" s="77"/>
    </row>
    <row r="63" spans="1:14" x14ac:dyDescent="0.35">
      <c r="A63" s="90" t="s">
        <v>905</v>
      </c>
      <c r="B63" s="90" t="s">
        <v>817</v>
      </c>
      <c r="C63" s="153">
        <v>0</v>
      </c>
      <c r="G63" s="77"/>
      <c r="H63" s="2"/>
      <c r="N63" s="77"/>
    </row>
    <row r="64" spans="1:14" x14ac:dyDescent="0.35">
      <c r="A64" s="90" t="s">
        <v>906</v>
      </c>
      <c r="B64" s="90" t="s">
        <v>818</v>
      </c>
      <c r="C64" s="153">
        <v>0</v>
      </c>
      <c r="G64" s="77"/>
      <c r="H64" s="2"/>
      <c r="N64" s="77"/>
    </row>
    <row r="65" spans="1:14" x14ac:dyDescent="0.35">
      <c r="A65" s="90" t="s">
        <v>907</v>
      </c>
      <c r="B65" s="90" t="s">
        <v>819</v>
      </c>
      <c r="C65" s="153">
        <v>0</v>
      </c>
      <c r="G65" s="77"/>
      <c r="H65" s="2"/>
      <c r="N65" s="77"/>
    </row>
    <row r="66" spans="1:14" x14ac:dyDescent="0.35">
      <c r="A66" s="90" t="s">
        <v>908</v>
      </c>
      <c r="B66" s="90" t="s">
        <v>820</v>
      </c>
      <c r="C66" s="153">
        <v>0</v>
      </c>
      <c r="G66" s="77"/>
      <c r="H66" s="2"/>
      <c r="N66" s="77"/>
    </row>
    <row r="67" spans="1:14" x14ac:dyDescent="0.35">
      <c r="A67" s="90" t="s">
        <v>909</v>
      </c>
      <c r="B67" s="90" t="s">
        <v>821</v>
      </c>
      <c r="C67" s="153">
        <v>0</v>
      </c>
      <c r="G67" s="77"/>
      <c r="H67" s="2"/>
      <c r="N67" s="77"/>
    </row>
    <row r="68" spans="1:14" x14ac:dyDescent="0.35">
      <c r="A68" s="90" t="s">
        <v>910</v>
      </c>
      <c r="B68" s="90" t="s">
        <v>822</v>
      </c>
      <c r="C68" s="153">
        <v>0</v>
      </c>
      <c r="G68" s="77"/>
      <c r="H68" s="2"/>
      <c r="N68" s="77"/>
    </row>
    <row r="69" spans="1:14" x14ac:dyDescent="0.35">
      <c r="A69" s="90" t="s">
        <v>911</v>
      </c>
      <c r="B69" s="90" t="s">
        <v>823</v>
      </c>
      <c r="C69" s="153">
        <v>0</v>
      </c>
      <c r="G69" s="77"/>
      <c r="H69" s="2"/>
      <c r="N69" s="77"/>
    </row>
    <row r="70" spans="1:14" x14ac:dyDescent="0.35">
      <c r="A70" s="90" t="s">
        <v>912</v>
      </c>
      <c r="B70" s="90" t="s">
        <v>824</v>
      </c>
      <c r="C70" s="153">
        <v>0</v>
      </c>
      <c r="G70" s="77"/>
      <c r="H70" s="2"/>
      <c r="N70" s="77"/>
    </row>
    <row r="71" spans="1:14" x14ac:dyDescent="0.35">
      <c r="A71" s="90" t="s">
        <v>913</v>
      </c>
      <c r="B71" s="90" t="s">
        <v>825</v>
      </c>
      <c r="C71" s="153">
        <v>0</v>
      </c>
      <c r="G71" s="77"/>
      <c r="H71" s="2"/>
      <c r="N71" s="77"/>
    </row>
    <row r="72" spans="1:14" x14ac:dyDescent="0.35">
      <c r="A72" s="90" t="s">
        <v>914</v>
      </c>
      <c r="B72" s="90" t="s">
        <v>826</v>
      </c>
      <c r="C72" s="153">
        <v>0</v>
      </c>
      <c r="G72" s="77"/>
      <c r="H72" s="2"/>
      <c r="N72" s="77"/>
    </row>
    <row r="73" spans="1:14" x14ac:dyDescent="0.35">
      <c r="A73" s="90" t="s">
        <v>915</v>
      </c>
      <c r="B73" s="90" t="s">
        <v>827</v>
      </c>
      <c r="C73" s="153">
        <v>0</v>
      </c>
      <c r="G73" s="77"/>
      <c r="H73" s="2"/>
      <c r="N73" s="77"/>
    </row>
    <row r="74" spans="1:14" x14ac:dyDescent="0.35">
      <c r="A74" s="90" t="s">
        <v>916</v>
      </c>
      <c r="B74" s="90" t="s">
        <v>828</v>
      </c>
      <c r="C74" s="153">
        <v>0</v>
      </c>
      <c r="G74" s="77"/>
      <c r="H74" s="2"/>
      <c r="N74" s="77"/>
    </row>
    <row r="75" spans="1:14" x14ac:dyDescent="0.35">
      <c r="A75" s="90" t="s">
        <v>917</v>
      </c>
      <c r="B75" s="90" t="s">
        <v>829</v>
      </c>
      <c r="C75" s="153">
        <v>1</v>
      </c>
      <c r="G75" s="77"/>
      <c r="H75" s="2"/>
      <c r="N75" s="77"/>
    </row>
    <row r="76" spans="1:14" x14ac:dyDescent="0.35">
      <c r="A76" s="90" t="s">
        <v>918</v>
      </c>
      <c r="B76" s="90" t="s">
        <v>830</v>
      </c>
      <c r="C76" s="153">
        <v>0</v>
      </c>
      <c r="G76" s="77"/>
      <c r="H76" s="2"/>
      <c r="N76" s="77"/>
    </row>
    <row r="77" spans="1:14" x14ac:dyDescent="0.35">
      <c r="A77" s="90" t="s">
        <v>919</v>
      </c>
      <c r="B77" s="152" t="s">
        <v>555</v>
      </c>
      <c r="C77" s="162">
        <f>SUM(C78:C80)</f>
        <v>0</v>
      </c>
      <c r="G77" s="77"/>
      <c r="H77" s="2"/>
      <c r="I77" s="82"/>
      <c r="N77" s="77"/>
    </row>
    <row r="78" spans="1:14" x14ac:dyDescent="0.35">
      <c r="A78" s="90" t="s">
        <v>920</v>
      </c>
      <c r="B78" s="90" t="s">
        <v>831</v>
      </c>
      <c r="C78" s="153">
        <v>0</v>
      </c>
      <c r="G78" s="77"/>
      <c r="H78" s="2"/>
      <c r="N78" s="77"/>
    </row>
    <row r="79" spans="1:14" x14ac:dyDescent="0.35">
      <c r="A79" s="90" t="s">
        <v>921</v>
      </c>
      <c r="B79" s="90" t="s">
        <v>832</v>
      </c>
      <c r="C79" s="153">
        <v>0</v>
      </c>
      <c r="G79" s="77"/>
      <c r="H79" s="2"/>
      <c r="N79" s="77"/>
    </row>
    <row r="80" spans="1:14" x14ac:dyDescent="0.35">
      <c r="A80" s="90" t="s">
        <v>922</v>
      </c>
      <c r="B80" s="90" t="s">
        <v>833</v>
      </c>
      <c r="C80" s="153">
        <v>0</v>
      </c>
      <c r="G80" s="77"/>
      <c r="H80" s="2"/>
      <c r="N80" s="77"/>
    </row>
    <row r="81" spans="1:14" x14ac:dyDescent="0.35">
      <c r="A81" s="90" t="s">
        <v>923</v>
      </c>
      <c r="B81" s="152" t="s">
        <v>352</v>
      </c>
      <c r="C81" s="162">
        <f>SUM(C82:C92)</f>
        <v>0</v>
      </c>
      <c r="G81" s="77"/>
      <c r="H81" s="2"/>
      <c r="I81" s="82"/>
      <c r="N81" s="77"/>
    </row>
    <row r="82" spans="1:14" x14ac:dyDescent="0.35">
      <c r="A82" s="90" t="s">
        <v>924</v>
      </c>
      <c r="B82" s="103" t="s">
        <v>557</v>
      </c>
      <c r="C82" s="153">
        <v>0</v>
      </c>
      <c r="G82" s="77"/>
      <c r="H82" s="2"/>
      <c r="I82" s="94"/>
      <c r="N82" s="77"/>
    </row>
    <row r="83" spans="1:14" x14ac:dyDescent="0.35">
      <c r="A83" s="90" t="s">
        <v>925</v>
      </c>
      <c r="B83" s="90" t="s">
        <v>559</v>
      </c>
      <c r="C83" s="153">
        <v>0</v>
      </c>
      <c r="G83" s="77"/>
      <c r="H83" s="2"/>
      <c r="I83" s="94"/>
      <c r="N83" s="77"/>
    </row>
    <row r="84" spans="1:14" x14ac:dyDescent="0.35">
      <c r="A84" s="90" t="s">
        <v>926</v>
      </c>
      <c r="B84" s="103" t="s">
        <v>561</v>
      </c>
      <c r="C84" s="153">
        <v>0</v>
      </c>
      <c r="G84" s="77"/>
      <c r="H84" s="2"/>
      <c r="I84" s="94"/>
      <c r="N84" s="77"/>
    </row>
    <row r="85" spans="1:14" x14ac:dyDescent="0.35">
      <c r="A85" s="90" t="s">
        <v>927</v>
      </c>
      <c r="B85" s="103" t="s">
        <v>563</v>
      </c>
      <c r="C85" s="153">
        <v>0</v>
      </c>
      <c r="G85" s="77"/>
      <c r="H85" s="2"/>
      <c r="I85" s="94"/>
      <c r="N85" s="77"/>
    </row>
    <row r="86" spans="1:14" x14ac:dyDescent="0.35">
      <c r="A86" s="90" t="s">
        <v>928</v>
      </c>
      <c r="B86" s="103" t="s">
        <v>565</v>
      </c>
      <c r="C86" s="153">
        <v>0</v>
      </c>
      <c r="G86" s="77"/>
      <c r="H86" s="2"/>
      <c r="I86" s="94"/>
      <c r="N86" s="77"/>
    </row>
    <row r="87" spans="1:14" x14ac:dyDescent="0.35">
      <c r="A87" s="90" t="s">
        <v>929</v>
      </c>
      <c r="B87" s="103" t="s">
        <v>567</v>
      </c>
      <c r="C87" s="153">
        <v>0</v>
      </c>
      <c r="G87" s="77"/>
      <c r="H87" s="2"/>
      <c r="I87" s="94"/>
      <c r="N87" s="77"/>
    </row>
    <row r="88" spans="1:14" x14ac:dyDescent="0.35">
      <c r="A88" s="90" t="s">
        <v>930</v>
      </c>
      <c r="B88" s="103" t="s">
        <v>569</v>
      </c>
      <c r="C88" s="153">
        <v>0</v>
      </c>
      <c r="G88" s="77"/>
      <c r="H88" s="2"/>
      <c r="I88" s="94"/>
      <c r="N88" s="77"/>
    </row>
    <row r="89" spans="1:14" x14ac:dyDescent="0.35">
      <c r="A89" s="90" t="s">
        <v>931</v>
      </c>
      <c r="B89" s="103" t="s">
        <v>571</v>
      </c>
      <c r="C89" s="153">
        <v>0</v>
      </c>
      <c r="G89" s="77"/>
      <c r="H89" s="2"/>
      <c r="I89" s="94"/>
      <c r="N89" s="77"/>
    </row>
    <row r="90" spans="1:14" x14ac:dyDescent="0.35">
      <c r="A90" s="90" t="s">
        <v>932</v>
      </c>
      <c r="B90" s="103" t="s">
        <v>573</v>
      </c>
      <c r="C90" s="153">
        <v>0</v>
      </c>
      <c r="G90" s="77"/>
      <c r="H90" s="2"/>
      <c r="I90" s="94"/>
      <c r="N90" s="77"/>
    </row>
    <row r="91" spans="1:14" x14ac:dyDescent="0.35">
      <c r="A91" s="90" t="s">
        <v>933</v>
      </c>
      <c r="B91" s="103" t="s">
        <v>575</v>
      </c>
      <c r="C91" s="153">
        <v>0</v>
      </c>
      <c r="G91" s="77"/>
      <c r="H91" s="2"/>
      <c r="I91" s="94"/>
      <c r="N91" s="77"/>
    </row>
    <row r="92" spans="1:14" x14ac:dyDescent="0.35">
      <c r="A92" s="90" t="s">
        <v>934</v>
      </c>
      <c r="B92" s="103" t="s">
        <v>352</v>
      </c>
      <c r="C92" s="153">
        <v>0</v>
      </c>
      <c r="G92" s="77"/>
      <c r="H92" s="2"/>
      <c r="I92" s="94"/>
      <c r="N92" s="77"/>
    </row>
    <row r="93" spans="1:14" outlineLevel="1" x14ac:dyDescent="0.35">
      <c r="A93" s="90" t="s">
        <v>935</v>
      </c>
      <c r="B93" s="182" t="s">
        <v>356</v>
      </c>
      <c r="C93" s="153"/>
      <c r="G93" s="77"/>
      <c r="H93" s="2"/>
      <c r="I93" s="94"/>
      <c r="N93" s="77"/>
    </row>
    <row r="94" spans="1:14" outlineLevel="1" x14ac:dyDescent="0.35">
      <c r="A94" s="90" t="s">
        <v>936</v>
      </c>
      <c r="B94" s="182" t="s">
        <v>356</v>
      </c>
      <c r="C94" s="153"/>
      <c r="G94" s="77"/>
      <c r="H94" s="2"/>
      <c r="I94" s="94"/>
      <c r="N94" s="77"/>
    </row>
    <row r="95" spans="1:14" outlineLevel="1" x14ac:dyDescent="0.35">
      <c r="A95" s="90" t="s">
        <v>937</v>
      </c>
      <c r="B95" s="182" t="s">
        <v>356</v>
      </c>
      <c r="C95" s="153"/>
      <c r="G95" s="77"/>
      <c r="H95" s="2"/>
      <c r="I95" s="94"/>
      <c r="N95" s="77"/>
    </row>
    <row r="96" spans="1:14" outlineLevel="1" x14ac:dyDescent="0.35">
      <c r="A96" s="90" t="s">
        <v>938</v>
      </c>
      <c r="B96" s="182" t="s">
        <v>356</v>
      </c>
      <c r="C96" s="153"/>
      <c r="G96" s="77"/>
      <c r="H96" s="2"/>
      <c r="I96" s="94"/>
      <c r="N96" s="77"/>
    </row>
    <row r="97" spans="1:14" outlineLevel="1" x14ac:dyDescent="0.35">
      <c r="A97" s="90" t="s">
        <v>939</v>
      </c>
      <c r="B97" s="182" t="s">
        <v>356</v>
      </c>
      <c r="C97" s="153"/>
      <c r="G97" s="77"/>
      <c r="H97" s="2"/>
      <c r="I97" s="94"/>
      <c r="N97" s="77"/>
    </row>
    <row r="98" spans="1:14" outlineLevel="1" x14ac:dyDescent="0.35">
      <c r="A98" s="90" t="s">
        <v>940</v>
      </c>
      <c r="B98" s="182" t="s">
        <v>356</v>
      </c>
      <c r="C98" s="153"/>
      <c r="G98" s="77"/>
      <c r="H98" s="2"/>
      <c r="I98" s="94"/>
      <c r="N98" s="77"/>
    </row>
    <row r="99" spans="1:14" outlineLevel="1" x14ac:dyDescent="0.35">
      <c r="A99" s="90" t="s">
        <v>941</v>
      </c>
      <c r="B99" s="182" t="s">
        <v>356</v>
      </c>
      <c r="C99" s="153"/>
      <c r="G99" s="77"/>
      <c r="H99" s="2"/>
      <c r="I99" s="94"/>
      <c r="N99" s="77"/>
    </row>
    <row r="100" spans="1:14" outlineLevel="1" x14ac:dyDescent="0.35">
      <c r="A100" s="90" t="s">
        <v>942</v>
      </c>
      <c r="B100" s="182" t="s">
        <v>356</v>
      </c>
      <c r="C100" s="153"/>
      <c r="G100" s="77"/>
      <c r="H100" s="2"/>
      <c r="I100" s="94"/>
      <c r="N100" s="77"/>
    </row>
    <row r="101" spans="1:14" outlineLevel="1" x14ac:dyDescent="0.35">
      <c r="A101" s="90" t="s">
        <v>943</v>
      </c>
      <c r="B101" s="182" t="s">
        <v>356</v>
      </c>
      <c r="C101" s="153"/>
      <c r="G101" s="77"/>
      <c r="H101" s="2"/>
      <c r="I101" s="94"/>
      <c r="N101" s="77"/>
    </row>
    <row r="102" spans="1:14" outlineLevel="1" x14ac:dyDescent="0.35">
      <c r="A102" s="90" t="s">
        <v>944</v>
      </c>
      <c r="B102" s="182" t="s">
        <v>356</v>
      </c>
      <c r="C102" s="153"/>
      <c r="G102" s="77"/>
      <c r="H102" s="2"/>
      <c r="I102" s="94"/>
      <c r="N102" s="77"/>
    </row>
    <row r="103" spans="1:14" ht="15" customHeight="1" x14ac:dyDescent="0.35">
      <c r="A103" s="99"/>
      <c r="B103" s="163" t="s">
        <v>945</v>
      </c>
      <c r="C103" s="164" t="s">
        <v>859</v>
      </c>
      <c r="D103" s="99"/>
      <c r="E103" s="101"/>
      <c r="F103" s="99"/>
      <c r="G103" s="102"/>
      <c r="H103" s="2"/>
      <c r="I103" s="155"/>
      <c r="J103" s="120"/>
      <c r="K103" s="120"/>
      <c r="L103" s="82"/>
      <c r="M103" s="120"/>
      <c r="N103" s="121"/>
    </row>
    <row r="104" spans="1:14" x14ac:dyDescent="0.35">
      <c r="A104" s="90" t="s">
        <v>946</v>
      </c>
      <c r="B104" s="173" t="s">
        <v>1285</v>
      </c>
      <c r="C104" s="153">
        <v>0.13223714284021479</v>
      </c>
      <c r="G104" s="77"/>
      <c r="H104" s="2"/>
      <c r="I104" s="94"/>
      <c r="N104" s="77"/>
    </row>
    <row r="105" spans="1:14" x14ac:dyDescent="0.35">
      <c r="A105" s="90" t="s">
        <v>947</v>
      </c>
      <c r="B105" s="173" t="s">
        <v>1286</v>
      </c>
      <c r="C105" s="153">
        <v>5.0821155746480343E-2</v>
      </c>
      <c r="G105" s="77"/>
      <c r="H105" s="2"/>
      <c r="I105" s="94"/>
      <c r="N105" s="77"/>
    </row>
    <row r="106" spans="1:14" x14ac:dyDescent="0.35">
      <c r="A106" s="90" t="s">
        <v>948</v>
      </c>
      <c r="B106" s="173" t="s">
        <v>1287</v>
      </c>
      <c r="C106" s="153">
        <v>2.2027684868289706E-2</v>
      </c>
      <c r="G106" s="77"/>
      <c r="H106" s="2"/>
      <c r="I106" s="94"/>
      <c r="N106" s="77"/>
    </row>
    <row r="107" spans="1:14" x14ac:dyDescent="0.35">
      <c r="A107" s="90" t="s">
        <v>949</v>
      </c>
      <c r="B107" s="173" t="s">
        <v>1288</v>
      </c>
      <c r="C107" s="153">
        <v>1.1493517583251114E-2</v>
      </c>
      <c r="G107" s="77"/>
      <c r="H107" s="2"/>
      <c r="I107" s="94"/>
      <c r="N107" s="77"/>
    </row>
    <row r="108" spans="1:14" x14ac:dyDescent="0.35">
      <c r="A108" s="90" t="s">
        <v>950</v>
      </c>
      <c r="B108" s="173" t="s">
        <v>1289</v>
      </c>
      <c r="C108" s="153">
        <v>1.1637267476708731E-2</v>
      </c>
      <c r="G108" s="77"/>
      <c r="H108" s="2"/>
      <c r="I108" s="94"/>
      <c r="N108" s="77"/>
    </row>
    <row r="109" spans="1:14" x14ac:dyDescent="0.35">
      <c r="A109" s="90" t="s">
        <v>951</v>
      </c>
      <c r="B109" s="173" t="s">
        <v>1290</v>
      </c>
      <c r="C109" s="153">
        <v>0.23752559528945574</v>
      </c>
      <c r="G109" s="77"/>
      <c r="H109" s="2"/>
      <c r="I109" s="94"/>
      <c r="N109" s="77"/>
    </row>
    <row r="110" spans="1:14" x14ac:dyDescent="0.35">
      <c r="A110" s="90" t="s">
        <v>952</v>
      </c>
      <c r="B110" s="173" t="s">
        <v>1291</v>
      </c>
      <c r="C110" s="153">
        <v>0</v>
      </c>
      <c r="G110" s="77"/>
      <c r="H110" s="2"/>
      <c r="I110" s="94"/>
      <c r="N110" s="77"/>
    </row>
    <row r="111" spans="1:14" x14ac:dyDescent="0.35">
      <c r="A111" s="90" t="s">
        <v>953</v>
      </c>
      <c r="B111" s="173" t="s">
        <v>1292</v>
      </c>
      <c r="C111" s="153">
        <v>1.2081979392481252E-2</v>
      </c>
      <c r="G111" s="77"/>
      <c r="H111" s="2"/>
      <c r="I111" s="94"/>
      <c r="N111" s="77"/>
    </row>
    <row r="112" spans="1:14" x14ac:dyDescent="0.35">
      <c r="A112" s="90" t="s">
        <v>954</v>
      </c>
      <c r="B112" s="173" t="s">
        <v>1293</v>
      </c>
      <c r="C112" s="153">
        <v>3.6844298116893909E-2</v>
      </c>
      <c r="G112" s="77"/>
      <c r="H112" s="2"/>
      <c r="I112" s="94"/>
      <c r="N112" s="77"/>
    </row>
    <row r="113" spans="1:14" x14ac:dyDescent="0.35">
      <c r="A113" s="90" t="s">
        <v>955</v>
      </c>
      <c r="B113" s="173" t="s">
        <v>1294</v>
      </c>
      <c r="C113" s="153">
        <v>0.10960189005622128</v>
      </c>
      <c r="G113" s="77"/>
      <c r="H113" s="2"/>
      <c r="I113" s="94"/>
      <c r="N113" s="77"/>
    </row>
    <row r="114" spans="1:14" x14ac:dyDescent="0.35">
      <c r="A114" s="90" t="s">
        <v>956</v>
      </c>
      <c r="B114" s="173" t="s">
        <v>1295</v>
      </c>
      <c r="C114" s="153">
        <v>2.684795029617227E-2</v>
      </c>
      <c r="G114" s="77"/>
      <c r="H114" s="2"/>
      <c r="I114" s="94"/>
      <c r="N114" s="77"/>
    </row>
    <row r="115" spans="1:14" x14ac:dyDescent="0.35">
      <c r="A115" s="90" t="s">
        <v>957</v>
      </c>
      <c r="B115" s="173" t="s">
        <v>1296</v>
      </c>
      <c r="C115" s="153">
        <v>0</v>
      </c>
      <c r="G115" s="77"/>
      <c r="H115" s="2"/>
      <c r="I115" s="94"/>
      <c r="N115" s="77"/>
    </row>
    <row r="116" spans="1:14" x14ac:dyDescent="0.35">
      <c r="A116" s="90" t="s">
        <v>958</v>
      </c>
      <c r="B116" s="173" t="s">
        <v>1297</v>
      </c>
      <c r="C116" s="153">
        <v>1.5461498000077142E-2</v>
      </c>
      <c r="G116" s="77"/>
      <c r="H116" s="2"/>
      <c r="I116" s="94"/>
      <c r="N116" s="77"/>
    </row>
    <row r="117" spans="1:14" x14ac:dyDescent="0.35">
      <c r="A117" s="90" t="s">
        <v>959</v>
      </c>
      <c r="B117" s="173" t="s">
        <v>1298</v>
      </c>
      <c r="C117" s="153">
        <v>0</v>
      </c>
      <c r="G117" s="77"/>
      <c r="H117" s="2"/>
      <c r="I117" s="94"/>
      <c r="N117" s="77"/>
    </row>
    <row r="118" spans="1:14" x14ac:dyDescent="0.35">
      <c r="A118" s="90" t="s">
        <v>960</v>
      </c>
      <c r="B118" s="173" t="s">
        <v>1299</v>
      </c>
      <c r="C118" s="153">
        <v>0.18953609222742307</v>
      </c>
      <c r="G118" s="77"/>
      <c r="H118" s="2"/>
      <c r="I118" s="94"/>
      <c r="N118" s="77"/>
    </row>
    <row r="119" spans="1:14" x14ac:dyDescent="0.35">
      <c r="A119" s="90" t="s">
        <v>961</v>
      </c>
      <c r="B119" s="173" t="s">
        <v>1300</v>
      </c>
      <c r="C119" s="153">
        <v>2.5061854105014426E-2</v>
      </c>
      <c r="G119" s="77"/>
      <c r="H119" s="2"/>
      <c r="I119" s="94"/>
      <c r="N119" s="77"/>
    </row>
    <row r="120" spans="1:14" x14ac:dyDescent="0.35">
      <c r="A120" s="90" t="s">
        <v>962</v>
      </c>
      <c r="B120" s="173" t="s">
        <v>1301</v>
      </c>
      <c r="C120" s="153">
        <v>2.269036486951596E-2</v>
      </c>
      <c r="G120" s="77"/>
      <c r="H120" s="2"/>
      <c r="I120" s="94"/>
      <c r="N120" s="77"/>
    </row>
    <row r="121" spans="1:14" x14ac:dyDescent="0.35">
      <c r="A121" s="90" t="s">
        <v>963</v>
      </c>
      <c r="B121" s="173" t="s">
        <v>1302</v>
      </c>
      <c r="C121" s="153">
        <v>0</v>
      </c>
      <c r="G121" s="77"/>
      <c r="H121" s="2"/>
      <c r="I121" s="94"/>
      <c r="N121" s="77"/>
    </row>
    <row r="122" spans="1:14" x14ac:dyDescent="0.35">
      <c r="A122" s="90" t="s">
        <v>964</v>
      </c>
      <c r="B122" s="173" t="s">
        <v>1303</v>
      </c>
      <c r="C122" s="153">
        <v>9.6131709131800247E-2</v>
      </c>
      <c r="G122" s="77"/>
      <c r="H122" s="2"/>
      <c r="I122" s="94"/>
      <c r="N122" s="77"/>
    </row>
    <row r="123" spans="1:14" x14ac:dyDescent="0.35">
      <c r="A123" s="90" t="s">
        <v>965</v>
      </c>
      <c r="B123" s="173" t="s">
        <v>1304</v>
      </c>
      <c r="C123" s="153">
        <v>0</v>
      </c>
      <c r="G123" s="77"/>
      <c r="H123" s="2"/>
      <c r="I123" s="94"/>
      <c r="N123" s="77"/>
    </row>
    <row r="124" spans="1:14" x14ac:dyDescent="0.35">
      <c r="A124" s="90" t="s">
        <v>966</v>
      </c>
      <c r="B124" s="173"/>
      <c r="C124" s="153"/>
      <c r="G124" s="77"/>
      <c r="H124" s="2"/>
      <c r="I124" s="94"/>
      <c r="N124" s="77"/>
    </row>
    <row r="125" spans="1:14" x14ac:dyDescent="0.35">
      <c r="A125" s="90" t="s">
        <v>967</v>
      </c>
      <c r="B125" s="173"/>
      <c r="C125" s="153"/>
      <c r="G125" s="77"/>
      <c r="H125" s="2"/>
      <c r="I125" s="94"/>
      <c r="N125" s="77"/>
    </row>
    <row r="126" spans="1:14" x14ac:dyDescent="0.35">
      <c r="A126" s="90" t="s">
        <v>968</v>
      </c>
      <c r="B126" s="173"/>
      <c r="C126" s="153"/>
      <c r="G126" s="77"/>
      <c r="H126" s="2"/>
      <c r="I126" s="94"/>
      <c r="N126" s="77"/>
    </row>
    <row r="127" spans="1:14" x14ac:dyDescent="0.35">
      <c r="A127" s="90" t="s">
        <v>969</v>
      </c>
      <c r="B127" s="173"/>
      <c r="C127" s="153"/>
      <c r="G127" s="77"/>
      <c r="H127" s="2"/>
      <c r="I127" s="94"/>
      <c r="N127" s="77"/>
    </row>
    <row r="128" spans="1:14" x14ac:dyDescent="0.35">
      <c r="A128" s="90" t="s">
        <v>970</v>
      </c>
      <c r="B128" s="173"/>
      <c r="C128" s="96"/>
      <c r="G128" s="77"/>
      <c r="H128" s="2"/>
      <c r="I128" s="94"/>
      <c r="N128" s="77"/>
    </row>
    <row r="129" spans="1:14" x14ac:dyDescent="0.35">
      <c r="A129" s="99"/>
      <c r="B129" s="100" t="s">
        <v>834</v>
      </c>
      <c r="C129" s="99" t="s">
        <v>859</v>
      </c>
      <c r="D129" s="99"/>
      <c r="E129" s="99"/>
      <c r="F129" s="102"/>
      <c r="G129" s="102"/>
      <c r="H129" s="2"/>
      <c r="I129" s="155"/>
      <c r="J129" s="120"/>
      <c r="K129" s="120"/>
      <c r="L129" s="120"/>
      <c r="M129" s="121"/>
      <c r="N129" s="121"/>
    </row>
    <row r="130" spans="1:14" x14ac:dyDescent="0.35">
      <c r="A130" s="90" t="s">
        <v>971</v>
      </c>
      <c r="B130" s="90" t="s">
        <v>835</v>
      </c>
      <c r="C130" s="153">
        <v>6.8335767133066563E-2</v>
      </c>
      <c r="D130" s="2"/>
      <c r="E130" s="2"/>
      <c r="F130" s="2"/>
      <c r="G130" s="2"/>
      <c r="H130" s="2"/>
      <c r="K130" s="2"/>
      <c r="L130" s="2"/>
      <c r="M130" s="2"/>
      <c r="N130" s="2"/>
    </row>
    <row r="131" spans="1:14" x14ac:dyDescent="0.35">
      <c r="A131" s="90" t="s">
        <v>972</v>
      </c>
      <c r="B131" s="90" t="s">
        <v>836</v>
      </c>
      <c r="C131" s="153">
        <v>0.93166423286693345</v>
      </c>
      <c r="D131" s="2"/>
      <c r="E131" s="2"/>
      <c r="F131" s="2"/>
      <c r="G131" s="2"/>
      <c r="H131" s="2"/>
      <c r="K131" s="2"/>
      <c r="L131" s="2"/>
      <c r="M131" s="2"/>
      <c r="N131" s="2"/>
    </row>
    <row r="132" spans="1:14" x14ac:dyDescent="0.35">
      <c r="A132" s="90" t="s">
        <v>973</v>
      </c>
      <c r="B132" s="90" t="s">
        <v>352</v>
      </c>
      <c r="C132" s="153">
        <v>0</v>
      </c>
      <c r="D132" s="2"/>
      <c r="E132" s="2"/>
      <c r="F132" s="2"/>
      <c r="G132" s="2"/>
      <c r="H132" s="2"/>
      <c r="K132" s="2"/>
      <c r="L132" s="2"/>
      <c r="M132" s="2"/>
      <c r="N132" s="2"/>
    </row>
    <row r="133" spans="1:14" outlineLevel="1" x14ac:dyDescent="0.35">
      <c r="A133" s="90" t="s">
        <v>974</v>
      </c>
      <c r="C133" s="107"/>
      <c r="D133" s="2"/>
      <c r="E133" s="2"/>
      <c r="F133" s="2"/>
      <c r="G133" s="2"/>
      <c r="H133" s="2"/>
      <c r="K133" s="2"/>
      <c r="L133" s="2"/>
      <c r="M133" s="2"/>
      <c r="N133" s="2"/>
    </row>
    <row r="134" spans="1:14" outlineLevel="1" x14ac:dyDescent="0.35">
      <c r="A134" s="90" t="s">
        <v>975</v>
      </c>
      <c r="C134" s="107"/>
      <c r="D134" s="2"/>
      <c r="E134" s="2"/>
      <c r="F134" s="2"/>
      <c r="G134" s="2"/>
      <c r="H134" s="2"/>
      <c r="K134" s="2"/>
      <c r="L134" s="2"/>
      <c r="M134" s="2"/>
      <c r="N134" s="2"/>
    </row>
    <row r="135" spans="1:14" outlineLevel="1" x14ac:dyDescent="0.35">
      <c r="A135" s="90" t="s">
        <v>976</v>
      </c>
      <c r="C135" s="107"/>
      <c r="D135" s="2"/>
      <c r="E135" s="2"/>
      <c r="F135" s="2"/>
      <c r="G135" s="2"/>
      <c r="H135" s="2"/>
      <c r="K135" s="2"/>
      <c r="L135" s="2"/>
      <c r="M135" s="2"/>
      <c r="N135" s="2"/>
    </row>
    <row r="136" spans="1:14" outlineLevel="1" x14ac:dyDescent="0.35">
      <c r="A136" s="90" t="s">
        <v>977</v>
      </c>
      <c r="C136" s="107"/>
      <c r="D136" s="2"/>
      <c r="E136" s="2"/>
      <c r="F136" s="2"/>
      <c r="G136" s="2"/>
      <c r="H136" s="2"/>
      <c r="K136" s="2"/>
      <c r="L136" s="2"/>
      <c r="M136" s="2"/>
      <c r="N136" s="2"/>
    </row>
    <row r="137" spans="1:14" x14ac:dyDescent="0.35">
      <c r="A137" s="99"/>
      <c r="B137" s="100" t="s">
        <v>837</v>
      </c>
      <c r="C137" s="99" t="s">
        <v>859</v>
      </c>
      <c r="D137" s="99"/>
      <c r="E137" s="99"/>
      <c r="F137" s="102"/>
      <c r="G137" s="102"/>
      <c r="H137" s="2"/>
      <c r="I137" s="155"/>
      <c r="J137" s="120"/>
      <c r="K137" s="120"/>
      <c r="L137" s="120"/>
      <c r="M137" s="121"/>
      <c r="N137" s="121"/>
    </row>
    <row r="138" spans="1:14" x14ac:dyDescent="0.35">
      <c r="A138" s="90" t="s">
        <v>978</v>
      </c>
      <c r="B138" s="90" t="s">
        <v>838</v>
      </c>
      <c r="C138" s="153">
        <v>4.308359464208826E-4</v>
      </c>
      <c r="D138" s="161"/>
      <c r="E138" s="161"/>
      <c r="F138" s="109"/>
      <c r="G138" s="111"/>
      <c r="H138" s="2"/>
      <c r="K138" s="161"/>
      <c r="L138" s="161"/>
      <c r="M138" s="109"/>
      <c r="N138" s="111"/>
    </row>
    <row r="139" spans="1:14" x14ac:dyDescent="0.35">
      <c r="A139" s="90" t="s">
        <v>979</v>
      </c>
      <c r="B139" s="90" t="s">
        <v>839</v>
      </c>
      <c r="C139" s="153">
        <v>0.94099611043247466</v>
      </c>
      <c r="D139" s="161"/>
      <c r="E139" s="161"/>
      <c r="F139" s="109"/>
      <c r="G139" s="111"/>
      <c r="H139" s="2"/>
      <c r="K139" s="161"/>
      <c r="L139" s="161"/>
      <c r="M139" s="109"/>
      <c r="N139" s="111"/>
    </row>
    <row r="140" spans="1:14" x14ac:dyDescent="0.35">
      <c r="A140" s="90" t="s">
        <v>980</v>
      </c>
      <c r="B140" s="90" t="s">
        <v>352</v>
      </c>
      <c r="C140" s="153">
        <v>5.8573053621104376E-2</v>
      </c>
      <c r="D140" s="161"/>
      <c r="E140" s="161"/>
      <c r="F140" s="109"/>
      <c r="G140" s="111"/>
      <c r="H140" s="2"/>
      <c r="K140" s="161"/>
      <c r="L140" s="161"/>
      <c r="M140" s="109"/>
      <c r="N140" s="111"/>
    </row>
    <row r="141" spans="1:14" outlineLevel="1" x14ac:dyDescent="0.35">
      <c r="A141" s="90" t="s">
        <v>981</v>
      </c>
      <c r="C141" s="107"/>
      <c r="D141" s="161"/>
      <c r="E141" s="161"/>
      <c r="F141" s="109"/>
      <c r="G141" s="111"/>
      <c r="H141" s="2"/>
      <c r="K141" s="161"/>
      <c r="L141" s="161"/>
      <c r="M141" s="109"/>
      <c r="N141" s="111"/>
    </row>
    <row r="142" spans="1:14" outlineLevel="1" x14ac:dyDescent="0.35">
      <c r="A142" s="90" t="s">
        <v>982</v>
      </c>
      <c r="C142" s="107"/>
      <c r="D142" s="161"/>
      <c r="E142" s="161"/>
      <c r="F142" s="109"/>
      <c r="G142" s="111"/>
      <c r="H142" s="2"/>
      <c r="K142" s="161"/>
      <c r="L142" s="161"/>
      <c r="M142" s="109"/>
      <c r="N142" s="111"/>
    </row>
    <row r="143" spans="1:14" outlineLevel="1" x14ac:dyDescent="0.35">
      <c r="A143" s="90" t="s">
        <v>983</v>
      </c>
      <c r="C143" s="107"/>
      <c r="D143" s="161"/>
      <c r="E143" s="161"/>
      <c r="F143" s="109"/>
      <c r="G143" s="111"/>
      <c r="H143" s="2"/>
      <c r="K143" s="161"/>
      <c r="L143" s="161"/>
      <c r="M143" s="109"/>
      <c r="N143" s="111"/>
    </row>
    <row r="144" spans="1:14" outlineLevel="1" x14ac:dyDescent="0.35">
      <c r="A144" s="90" t="s">
        <v>984</v>
      </c>
      <c r="C144" s="107"/>
      <c r="D144" s="161"/>
      <c r="E144" s="161"/>
      <c r="F144" s="109"/>
      <c r="G144" s="111"/>
      <c r="H144" s="2"/>
      <c r="K144" s="161"/>
      <c r="L144" s="161"/>
      <c r="M144" s="109"/>
      <c r="N144" s="111"/>
    </row>
    <row r="145" spans="1:14" outlineLevel="1" x14ac:dyDescent="0.35">
      <c r="A145" s="90" t="s">
        <v>985</v>
      </c>
      <c r="C145" s="107"/>
      <c r="D145" s="161"/>
      <c r="E145" s="161"/>
      <c r="F145" s="109"/>
      <c r="G145" s="111"/>
      <c r="H145" s="2"/>
      <c r="K145" s="161"/>
      <c r="L145" s="161"/>
      <c r="M145" s="109"/>
      <c r="N145" s="111"/>
    </row>
    <row r="146" spans="1:14" outlineLevel="1" x14ac:dyDescent="0.35">
      <c r="A146" s="90" t="s">
        <v>986</v>
      </c>
      <c r="C146" s="107"/>
      <c r="D146" s="161"/>
      <c r="E146" s="161"/>
      <c r="F146" s="109"/>
      <c r="G146" s="111"/>
      <c r="H146" s="2"/>
      <c r="K146" s="161"/>
      <c r="L146" s="161"/>
      <c r="M146" s="109"/>
      <c r="N146" s="111"/>
    </row>
    <row r="147" spans="1:14" x14ac:dyDescent="0.35">
      <c r="A147" s="99"/>
      <c r="B147" s="100" t="s">
        <v>987</v>
      </c>
      <c r="C147" s="99" t="s">
        <v>313</v>
      </c>
      <c r="D147" s="99"/>
      <c r="E147" s="99"/>
      <c r="F147" s="99" t="s">
        <v>859</v>
      </c>
      <c r="G147" s="102"/>
      <c r="H147" s="2"/>
      <c r="I147" s="155"/>
      <c r="J147" s="120"/>
      <c r="K147" s="120"/>
      <c r="L147" s="120"/>
      <c r="M147" s="120"/>
      <c r="N147" s="121"/>
    </row>
    <row r="148" spans="1:14" x14ac:dyDescent="0.35">
      <c r="A148" s="90" t="s">
        <v>988</v>
      </c>
      <c r="B148" s="103" t="s">
        <v>989</v>
      </c>
      <c r="C148" s="157">
        <v>0</v>
      </c>
      <c r="D148" s="161"/>
      <c r="E148" s="161"/>
      <c r="F148" s="112">
        <f>IF($C$152=0,"",IF(C148="[for completion]","",C148/$C$152))</f>
        <v>0</v>
      </c>
      <c r="G148" s="111"/>
      <c r="H148" s="2"/>
      <c r="I148" s="94"/>
      <c r="K148" s="161"/>
      <c r="L148" s="161"/>
      <c r="M148" s="113"/>
      <c r="N148" s="111"/>
    </row>
    <row r="149" spans="1:14" x14ac:dyDescent="0.35">
      <c r="A149" s="90" t="s">
        <v>990</v>
      </c>
      <c r="B149" s="103" t="s">
        <v>991</v>
      </c>
      <c r="C149" s="157">
        <v>818.83515842999986</v>
      </c>
      <c r="D149" s="161"/>
      <c r="E149" s="161"/>
      <c r="F149" s="112">
        <f>IF($C$152=0,"",IF(C149="[for completion]","",C149/$C$152))</f>
        <v>0.47645018789915405</v>
      </c>
      <c r="G149" s="111"/>
      <c r="H149" s="2"/>
      <c r="I149" s="94"/>
      <c r="K149" s="161"/>
      <c r="L149" s="161"/>
      <c r="M149" s="113"/>
      <c r="N149" s="111"/>
    </row>
    <row r="150" spans="1:14" x14ac:dyDescent="0.35">
      <c r="A150" s="90" t="s">
        <v>992</v>
      </c>
      <c r="B150" s="103" t="s">
        <v>993</v>
      </c>
      <c r="C150" s="157">
        <v>461.57216961000006</v>
      </c>
      <c r="D150" s="161"/>
      <c r="E150" s="161"/>
      <c r="F150" s="112">
        <f>IF($C$152=0,"",IF(C150="[for completion]","",C150/$C$152))</f>
        <v>0.26857193987781702</v>
      </c>
      <c r="G150" s="111"/>
      <c r="H150" s="2"/>
      <c r="I150" s="94"/>
      <c r="K150" s="161"/>
      <c r="L150" s="161"/>
      <c r="M150" s="113"/>
      <c r="N150" s="111"/>
    </row>
    <row r="151" spans="1:14" ht="15" customHeight="1" x14ac:dyDescent="0.35">
      <c r="A151" s="90" t="s">
        <v>994</v>
      </c>
      <c r="B151" s="103" t="s">
        <v>995</v>
      </c>
      <c r="C151" s="157">
        <v>438.2091805199999</v>
      </c>
      <c r="D151" s="161"/>
      <c r="E151" s="161"/>
      <c r="F151" s="112">
        <f>IF($C$152=0,"",IF(C151="[for completion]","",C151/$C$152))</f>
        <v>0.25497787222302903</v>
      </c>
      <c r="G151" s="111"/>
      <c r="H151" s="2"/>
      <c r="I151" s="94"/>
      <c r="K151" s="161"/>
      <c r="L151" s="161"/>
      <c r="M151" s="113"/>
      <c r="N151" s="111"/>
    </row>
    <row r="152" spans="1:14" ht="15" customHeight="1" x14ac:dyDescent="0.35">
      <c r="A152" s="90" t="s">
        <v>996</v>
      </c>
      <c r="B152" s="114" t="s">
        <v>354</v>
      </c>
      <c r="C152" s="115">
        <f>SUM(C148:C151)</f>
        <v>1718.6165085599996</v>
      </c>
      <c r="D152" s="161"/>
      <c r="E152" s="161"/>
      <c r="F152" s="108">
        <f>SUM(F148:F151)</f>
        <v>1</v>
      </c>
      <c r="G152" s="111"/>
      <c r="H152" s="2"/>
      <c r="I152" s="94"/>
      <c r="K152" s="161"/>
      <c r="L152" s="161"/>
      <c r="M152" s="113"/>
      <c r="N152" s="111"/>
    </row>
    <row r="153" spans="1:14" ht="15" customHeight="1" outlineLevel="1" x14ac:dyDescent="0.35">
      <c r="A153" s="90" t="s">
        <v>997</v>
      </c>
      <c r="B153" s="149" t="s">
        <v>998</v>
      </c>
      <c r="C153" s="96"/>
      <c r="D153" s="161"/>
      <c r="E153" s="161"/>
      <c r="F153" s="150">
        <f>IF($C$152=0,"",IF(C153="[for completion]","",C153/$C$152))</f>
        <v>0</v>
      </c>
      <c r="G153" s="111"/>
      <c r="H153" s="2"/>
      <c r="I153" s="94"/>
      <c r="K153" s="161"/>
      <c r="L153" s="161"/>
      <c r="M153" s="113"/>
      <c r="N153" s="111"/>
    </row>
    <row r="154" spans="1:14" ht="15" customHeight="1" outlineLevel="1" x14ac:dyDescent="0.35">
      <c r="A154" s="90" t="s">
        <v>999</v>
      </c>
      <c r="B154" s="149" t="s">
        <v>1000</v>
      </c>
      <c r="C154" s="96"/>
      <c r="D154" s="161"/>
      <c r="E154" s="161"/>
      <c r="F154" s="150">
        <f t="shared" ref="F154:F159" si="2">IF($C$152=0,"",IF(C154="[for completion]","",C154/$C$152))</f>
        <v>0</v>
      </c>
      <c r="G154" s="111"/>
      <c r="H154" s="2"/>
      <c r="I154" s="94"/>
      <c r="K154" s="161"/>
      <c r="L154" s="161"/>
      <c r="M154" s="113"/>
      <c r="N154" s="111"/>
    </row>
    <row r="155" spans="1:14" ht="15" customHeight="1" outlineLevel="1" x14ac:dyDescent="0.35">
      <c r="A155" s="90" t="s">
        <v>1001</v>
      </c>
      <c r="B155" s="149" t="s">
        <v>1002</v>
      </c>
      <c r="C155" s="96"/>
      <c r="D155" s="161"/>
      <c r="E155" s="161"/>
      <c r="F155" s="150">
        <f t="shared" si="2"/>
        <v>0</v>
      </c>
      <c r="G155" s="111"/>
      <c r="H155" s="2"/>
      <c r="I155" s="94"/>
      <c r="K155" s="161"/>
      <c r="L155" s="161"/>
      <c r="M155" s="113"/>
      <c r="N155" s="111"/>
    </row>
    <row r="156" spans="1:14" ht="15" customHeight="1" outlineLevel="1" x14ac:dyDescent="0.35">
      <c r="A156" s="90" t="s">
        <v>1003</v>
      </c>
      <c r="B156" s="149" t="s">
        <v>1004</v>
      </c>
      <c r="C156" s="96"/>
      <c r="D156" s="161"/>
      <c r="E156" s="161"/>
      <c r="F156" s="150">
        <f t="shared" si="2"/>
        <v>0</v>
      </c>
      <c r="G156" s="111"/>
      <c r="H156" s="2"/>
      <c r="I156" s="94"/>
      <c r="K156" s="161"/>
      <c r="L156" s="161"/>
      <c r="M156" s="113"/>
      <c r="N156" s="111"/>
    </row>
    <row r="157" spans="1:14" ht="15" customHeight="1" outlineLevel="1" x14ac:dyDescent="0.35">
      <c r="A157" s="90" t="s">
        <v>1005</v>
      </c>
      <c r="B157" s="149" t="s">
        <v>1006</v>
      </c>
      <c r="C157" s="96"/>
      <c r="D157" s="161"/>
      <c r="E157" s="161"/>
      <c r="F157" s="150">
        <f t="shared" si="2"/>
        <v>0</v>
      </c>
      <c r="G157" s="111"/>
      <c r="H157" s="2"/>
      <c r="I157" s="94"/>
      <c r="K157" s="161"/>
      <c r="L157" s="161"/>
      <c r="M157" s="113"/>
      <c r="N157" s="111"/>
    </row>
    <row r="158" spans="1:14" ht="15" customHeight="1" outlineLevel="1" x14ac:dyDescent="0.35">
      <c r="A158" s="90" t="s">
        <v>1007</v>
      </c>
      <c r="B158" s="149" t="s">
        <v>1008</v>
      </c>
      <c r="C158" s="96"/>
      <c r="D158" s="161"/>
      <c r="E158" s="161"/>
      <c r="F158" s="150">
        <f t="shared" si="2"/>
        <v>0</v>
      </c>
      <c r="G158" s="111"/>
      <c r="H158" s="2"/>
      <c r="I158" s="94"/>
      <c r="K158" s="161"/>
      <c r="L158" s="161"/>
      <c r="M158" s="113"/>
      <c r="N158" s="111"/>
    </row>
    <row r="159" spans="1:14" ht="15" customHeight="1" outlineLevel="1" x14ac:dyDescent="0.35">
      <c r="A159" s="90" t="s">
        <v>1009</v>
      </c>
      <c r="B159" s="149" t="s">
        <v>1010</v>
      </c>
      <c r="C159" s="96"/>
      <c r="D159" s="161"/>
      <c r="E159" s="161"/>
      <c r="F159" s="150">
        <f t="shared" si="2"/>
        <v>0</v>
      </c>
      <c r="G159" s="111"/>
      <c r="H159" s="2"/>
      <c r="I159" s="94"/>
      <c r="K159" s="161"/>
      <c r="L159" s="161"/>
      <c r="M159" s="113"/>
      <c r="N159" s="111"/>
    </row>
    <row r="160" spans="1:14" ht="15" customHeight="1" outlineLevel="1" x14ac:dyDescent="0.35">
      <c r="A160" s="90" t="s">
        <v>1011</v>
      </c>
      <c r="B160" s="117"/>
      <c r="D160" s="161"/>
      <c r="E160" s="161"/>
      <c r="F160" s="113"/>
      <c r="G160" s="111"/>
      <c r="H160" s="2"/>
      <c r="I160" s="94"/>
      <c r="K160" s="161"/>
      <c r="L160" s="161"/>
      <c r="M160" s="113"/>
      <c r="N160" s="111"/>
    </row>
    <row r="161" spans="1:14" ht="15" customHeight="1" outlineLevel="1" x14ac:dyDescent="0.35">
      <c r="A161" s="90" t="s">
        <v>1012</v>
      </c>
      <c r="B161" s="117"/>
      <c r="D161" s="161"/>
      <c r="E161" s="161"/>
      <c r="F161" s="113"/>
      <c r="G161" s="111"/>
      <c r="H161" s="2"/>
      <c r="I161" s="94"/>
      <c r="K161" s="161"/>
      <c r="L161" s="161"/>
      <c r="M161" s="113"/>
      <c r="N161" s="111"/>
    </row>
    <row r="162" spans="1:14" ht="15" customHeight="1" outlineLevel="1" x14ac:dyDescent="0.35">
      <c r="A162" s="90" t="s">
        <v>1013</v>
      </c>
      <c r="B162" s="117"/>
      <c r="D162" s="161"/>
      <c r="E162" s="161"/>
      <c r="F162" s="113"/>
      <c r="G162" s="111"/>
      <c r="H162" s="2"/>
      <c r="I162" s="94"/>
      <c r="K162" s="161"/>
      <c r="L162" s="161"/>
      <c r="M162" s="113"/>
      <c r="N162" s="111"/>
    </row>
    <row r="163" spans="1:14" ht="15" customHeight="1" outlineLevel="1" x14ac:dyDescent="0.35">
      <c r="A163" s="90" t="s">
        <v>1014</v>
      </c>
      <c r="B163" s="117"/>
      <c r="D163" s="161"/>
      <c r="E163" s="161"/>
      <c r="F163" s="113"/>
      <c r="G163" s="111"/>
      <c r="H163" s="2"/>
      <c r="I163" s="94"/>
      <c r="K163" s="161"/>
      <c r="L163" s="161"/>
      <c r="M163" s="113"/>
      <c r="N163" s="111"/>
    </row>
    <row r="164" spans="1:14" ht="15" customHeight="1" outlineLevel="1" x14ac:dyDescent="0.35">
      <c r="A164" s="90" t="s">
        <v>1015</v>
      </c>
      <c r="B164" s="94"/>
      <c r="D164" s="161"/>
      <c r="E164" s="161"/>
      <c r="F164" s="113"/>
      <c r="G164" s="111"/>
      <c r="H164" s="2"/>
      <c r="I164" s="94"/>
      <c r="K164" s="161"/>
      <c r="L164" s="161"/>
      <c r="M164" s="113"/>
      <c r="N164" s="111"/>
    </row>
    <row r="165" spans="1:14" outlineLevel="1" x14ac:dyDescent="0.35">
      <c r="A165" s="90" t="s">
        <v>1016</v>
      </c>
      <c r="B165" s="75"/>
      <c r="C165" s="75"/>
      <c r="D165" s="75"/>
      <c r="E165" s="75"/>
      <c r="F165" s="113"/>
      <c r="G165" s="111"/>
      <c r="H165" s="2"/>
      <c r="I165" s="160"/>
      <c r="J165" s="94"/>
      <c r="K165" s="161"/>
      <c r="L165" s="161"/>
      <c r="M165" s="109"/>
      <c r="N165" s="111"/>
    </row>
    <row r="166" spans="1:14" ht="15" customHeight="1" x14ac:dyDescent="0.35">
      <c r="A166" s="99"/>
      <c r="B166" s="128" t="s">
        <v>1017</v>
      </c>
      <c r="C166" s="99" t="s">
        <v>859</v>
      </c>
      <c r="D166" s="99"/>
      <c r="E166" s="99"/>
      <c r="F166" s="102"/>
      <c r="G166" s="102"/>
      <c r="H166" s="2"/>
      <c r="I166" s="155"/>
      <c r="J166" s="120"/>
      <c r="K166" s="120"/>
      <c r="L166" s="120"/>
      <c r="M166" s="121"/>
      <c r="N166" s="121"/>
    </row>
    <row r="167" spans="1:14" x14ac:dyDescent="0.35">
      <c r="A167" s="90" t="s">
        <v>1018</v>
      </c>
      <c r="B167" s="90" t="s">
        <v>840</v>
      </c>
      <c r="C167" s="153">
        <v>0</v>
      </c>
      <c r="D167" s="2"/>
      <c r="E167" s="74"/>
      <c r="F167" s="74"/>
      <c r="G167" s="2"/>
      <c r="H167" s="2"/>
      <c r="K167" s="2"/>
      <c r="L167" s="74"/>
      <c r="M167" s="74"/>
      <c r="N167" s="2"/>
    </row>
    <row r="168" spans="1:14" outlineLevel="1" x14ac:dyDescent="0.35">
      <c r="A168" s="90" t="s">
        <v>1019</v>
      </c>
      <c r="B168" s="154" t="s">
        <v>841</v>
      </c>
      <c r="C168" s="153">
        <v>0</v>
      </c>
      <c r="D168" s="2"/>
      <c r="E168" s="74"/>
      <c r="F168" s="74"/>
      <c r="G168" s="2"/>
      <c r="H168" s="2"/>
      <c r="K168" s="2"/>
      <c r="L168" s="74"/>
      <c r="M168" s="74"/>
      <c r="N168" s="2"/>
    </row>
    <row r="169" spans="1:14" outlineLevel="1" x14ac:dyDescent="0.35">
      <c r="A169" s="90" t="s">
        <v>1020</v>
      </c>
      <c r="D169" s="2"/>
      <c r="E169" s="74"/>
      <c r="F169" s="74"/>
      <c r="G169" s="2"/>
      <c r="H169" s="2"/>
      <c r="K169" s="2"/>
      <c r="L169" s="74"/>
      <c r="M169" s="74"/>
      <c r="N169" s="2"/>
    </row>
    <row r="170" spans="1:14" outlineLevel="1" x14ac:dyDescent="0.35">
      <c r="A170" s="90" t="s">
        <v>1021</v>
      </c>
      <c r="D170" s="2"/>
      <c r="E170" s="74"/>
      <c r="F170" s="74"/>
      <c r="G170" s="2"/>
      <c r="H170" s="2"/>
      <c r="K170" s="2"/>
      <c r="L170" s="74"/>
      <c r="M170" s="74"/>
      <c r="N170" s="2"/>
    </row>
    <row r="171" spans="1:14" outlineLevel="1" x14ac:dyDescent="0.35">
      <c r="A171" s="90" t="s">
        <v>1022</v>
      </c>
      <c r="D171" s="2"/>
      <c r="E171" s="74"/>
      <c r="F171" s="74"/>
      <c r="G171" s="2"/>
      <c r="H171" s="2"/>
      <c r="K171" s="2"/>
      <c r="L171" s="74"/>
      <c r="M171" s="74"/>
      <c r="N171" s="2"/>
    </row>
    <row r="172" spans="1:14" x14ac:dyDescent="0.35">
      <c r="A172" s="99"/>
      <c r="B172" s="100" t="s">
        <v>1023</v>
      </c>
      <c r="C172" s="99" t="s">
        <v>859</v>
      </c>
      <c r="D172" s="99"/>
      <c r="E172" s="99"/>
      <c r="F172" s="102"/>
      <c r="G172" s="102"/>
      <c r="H172" s="2"/>
      <c r="I172" s="155"/>
      <c r="J172" s="120"/>
      <c r="K172" s="120"/>
      <c r="L172" s="120"/>
      <c r="M172" s="121"/>
      <c r="N172" s="121"/>
    </row>
    <row r="173" spans="1:14" ht="15" customHeight="1" x14ac:dyDescent="0.35">
      <c r="A173" s="90" t="s">
        <v>1024</v>
      </c>
      <c r="B173" s="90" t="s">
        <v>1025</v>
      </c>
      <c r="C173" s="153">
        <v>0.63155642669197987</v>
      </c>
      <c r="D173" s="2"/>
      <c r="E173" s="2"/>
      <c r="F173" s="2"/>
      <c r="G173" s="2"/>
      <c r="H173" s="2"/>
      <c r="K173" s="2"/>
      <c r="L173" s="2"/>
      <c r="M173" s="2"/>
      <c r="N173" s="2"/>
    </row>
    <row r="174" spans="1:14" outlineLevel="1" x14ac:dyDescent="0.35">
      <c r="A174" s="90" t="s">
        <v>1026</v>
      </c>
      <c r="D174" s="2"/>
      <c r="E174" s="2"/>
      <c r="F174" s="2"/>
      <c r="G174" s="2"/>
      <c r="H174" s="2"/>
      <c r="K174" s="2"/>
      <c r="L174" s="2"/>
      <c r="M174" s="2"/>
      <c r="N174" s="2"/>
    </row>
    <row r="175" spans="1:14" outlineLevel="1" x14ac:dyDescent="0.35">
      <c r="A175" s="90" t="s">
        <v>1027</v>
      </c>
      <c r="D175" s="2"/>
      <c r="E175" s="2"/>
      <c r="F175" s="2"/>
      <c r="G175" s="2"/>
      <c r="H175" s="2"/>
      <c r="K175" s="2"/>
      <c r="L175" s="2"/>
      <c r="M175" s="2"/>
      <c r="N175" s="2"/>
    </row>
    <row r="176" spans="1:14" outlineLevel="1" x14ac:dyDescent="0.35">
      <c r="A176" s="90" t="s">
        <v>1028</v>
      </c>
      <c r="D176" s="2"/>
      <c r="E176" s="2"/>
      <c r="F176" s="2"/>
      <c r="G176" s="2"/>
      <c r="H176" s="2"/>
      <c r="K176" s="2"/>
      <c r="L176" s="2"/>
      <c r="M176" s="2"/>
      <c r="N176" s="2"/>
    </row>
    <row r="177" spans="1:14" outlineLevel="1" x14ac:dyDescent="0.35">
      <c r="A177" s="90" t="s">
        <v>1029</v>
      </c>
      <c r="D177" s="2"/>
      <c r="E177" s="2"/>
      <c r="F177" s="2"/>
      <c r="G177" s="2"/>
      <c r="H177" s="2"/>
      <c r="K177" s="2"/>
      <c r="L177" s="2"/>
      <c r="M177" s="2"/>
      <c r="N177" s="2"/>
    </row>
    <row r="178" spans="1:14" outlineLevel="1" x14ac:dyDescent="0.35">
      <c r="A178" s="90" t="s">
        <v>1030</v>
      </c>
    </row>
    <row r="179" spans="1:14" outlineLevel="1" x14ac:dyDescent="0.35">
      <c r="A179" s="90" t="s">
        <v>1031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24" sqref="C24"/>
    </sheetView>
  </sheetViews>
  <sheetFormatPr baseColWidth="10" defaultColWidth="11.36328125" defaultRowHeight="14.5" outlineLevelRow="1" x14ac:dyDescent="0.35"/>
  <cols>
    <col min="1" max="1" width="16.36328125" style="2" customWidth="1"/>
    <col min="2" max="2" width="89.81640625" style="77" bestFit="1" customWidth="1"/>
    <col min="3" max="3" width="134.6328125" style="2" customWidth="1"/>
    <col min="4" max="16384" width="11.36328125" style="2"/>
  </cols>
  <sheetData>
    <row r="1" spans="1:3" ht="31" x14ac:dyDescent="0.35">
      <c r="A1" s="1" t="s">
        <v>1033</v>
      </c>
      <c r="B1" s="1"/>
      <c r="C1" s="22" t="s">
        <v>264</v>
      </c>
    </row>
    <row r="2" spans="1:3" x14ac:dyDescent="0.35">
      <c r="B2" s="74"/>
      <c r="C2" s="74"/>
    </row>
    <row r="3" spans="1:3" x14ac:dyDescent="0.35">
      <c r="A3" s="165" t="s">
        <v>1034</v>
      </c>
      <c r="B3" s="166"/>
      <c r="C3" s="74"/>
    </row>
    <row r="4" spans="1:3" x14ac:dyDescent="0.35">
      <c r="C4" s="74"/>
    </row>
    <row r="5" spans="1:3" ht="18.5" x14ac:dyDescent="0.35">
      <c r="A5" s="87" t="s">
        <v>274</v>
      </c>
      <c r="B5" s="87" t="s">
        <v>1035</v>
      </c>
      <c r="C5" s="167" t="s">
        <v>1036</v>
      </c>
    </row>
    <row r="6" spans="1:3" ht="29" x14ac:dyDescent="0.35">
      <c r="A6" s="138" t="s">
        <v>1037</v>
      </c>
      <c r="B6" s="91" t="s">
        <v>1038</v>
      </c>
      <c r="C6" s="168" t="s">
        <v>1039</v>
      </c>
    </row>
    <row r="7" spans="1:3" ht="29" x14ac:dyDescent="0.35">
      <c r="A7" s="138" t="s">
        <v>1040</v>
      </c>
      <c r="B7" s="91" t="s">
        <v>1041</v>
      </c>
      <c r="C7" s="168" t="s">
        <v>1042</v>
      </c>
    </row>
    <row r="8" spans="1:3" ht="29" x14ac:dyDescent="0.35">
      <c r="A8" s="138" t="s">
        <v>1043</v>
      </c>
      <c r="B8" s="91" t="s">
        <v>1044</v>
      </c>
      <c r="C8" s="168" t="s">
        <v>1045</v>
      </c>
    </row>
    <row r="9" spans="1:3" x14ac:dyDescent="0.35">
      <c r="A9" s="138" t="s">
        <v>1046</v>
      </c>
      <c r="B9" s="91" t="s">
        <v>1047</v>
      </c>
      <c r="C9" s="96" t="s">
        <v>1276</v>
      </c>
    </row>
    <row r="10" spans="1:3" ht="44.25" customHeight="1" x14ac:dyDescent="0.35">
      <c r="A10" s="138" t="s">
        <v>1048</v>
      </c>
      <c r="B10" s="91" t="s">
        <v>1049</v>
      </c>
      <c r="C10" s="96" t="s">
        <v>1305</v>
      </c>
    </row>
    <row r="11" spans="1:3" ht="54.75" customHeight="1" x14ac:dyDescent="0.35">
      <c r="A11" s="138" t="s">
        <v>1050</v>
      </c>
      <c r="B11" s="91" t="s">
        <v>1051</v>
      </c>
      <c r="C11" s="96" t="s">
        <v>1306</v>
      </c>
    </row>
    <row r="12" spans="1:3" ht="43.5" x14ac:dyDescent="0.35">
      <c r="A12" s="138" t="s">
        <v>1052</v>
      </c>
      <c r="B12" s="91" t="s">
        <v>1053</v>
      </c>
      <c r="C12" s="96" t="s">
        <v>1307</v>
      </c>
    </row>
    <row r="13" spans="1:3" ht="29" x14ac:dyDescent="0.35">
      <c r="A13" s="138" t="s">
        <v>1054</v>
      </c>
      <c r="B13" s="91" t="s">
        <v>1055</v>
      </c>
      <c r="C13" s="96" t="s">
        <v>1308</v>
      </c>
    </row>
    <row r="14" spans="1:3" x14ac:dyDescent="0.35">
      <c r="A14" s="138" t="s">
        <v>1056</v>
      </c>
      <c r="B14" s="91" t="s">
        <v>1057</v>
      </c>
      <c r="C14" s="96" t="s">
        <v>1277</v>
      </c>
    </row>
    <row r="15" spans="1:3" ht="29" x14ac:dyDescent="0.35">
      <c r="A15" s="138" t="s">
        <v>1058</v>
      </c>
      <c r="B15" s="91" t="s">
        <v>1059</v>
      </c>
      <c r="C15" s="96" t="s">
        <v>277</v>
      </c>
    </row>
    <row r="16" spans="1:3" x14ac:dyDescent="0.35">
      <c r="A16" s="138" t="s">
        <v>1060</v>
      </c>
      <c r="B16" s="91" t="s">
        <v>1061</v>
      </c>
      <c r="C16" s="96" t="s">
        <v>1278</v>
      </c>
    </row>
    <row r="17" spans="1:3" ht="30" customHeight="1" x14ac:dyDescent="0.35">
      <c r="A17" s="138" t="s">
        <v>1062</v>
      </c>
      <c r="B17" s="169" t="s">
        <v>1063</v>
      </c>
      <c r="C17" s="96" t="s">
        <v>1281</v>
      </c>
    </row>
    <row r="18" spans="1:3" x14ac:dyDescent="0.35">
      <c r="A18" s="138" t="s">
        <v>1064</v>
      </c>
      <c r="B18" s="169" t="s">
        <v>1065</v>
      </c>
      <c r="C18" s="96" t="s">
        <v>277</v>
      </c>
    </row>
    <row r="19" spans="1:3" x14ac:dyDescent="0.35">
      <c r="A19" s="138" t="s">
        <v>1066</v>
      </c>
      <c r="B19" s="169" t="s">
        <v>1067</v>
      </c>
      <c r="C19" s="96" t="s">
        <v>1279</v>
      </c>
    </row>
    <row r="20" spans="1:3" x14ac:dyDescent="0.35">
      <c r="A20" s="138" t="s">
        <v>1068</v>
      </c>
      <c r="B20" s="91" t="s">
        <v>1069</v>
      </c>
      <c r="C20" s="96" t="s">
        <v>1280</v>
      </c>
    </row>
    <row r="21" spans="1:3" x14ac:dyDescent="0.35">
      <c r="A21" s="138" t="s">
        <v>1070</v>
      </c>
      <c r="B21" s="110" t="s">
        <v>1071</v>
      </c>
      <c r="C21" s="170"/>
    </row>
    <row r="22" spans="1:3" x14ac:dyDescent="0.35">
      <c r="A22" s="138" t="s">
        <v>1072</v>
      </c>
      <c r="B22" s="170"/>
      <c r="C22" s="170"/>
    </row>
    <row r="23" spans="1:3" outlineLevel="1" x14ac:dyDescent="0.35">
      <c r="A23" s="138" t="s">
        <v>1073</v>
      </c>
      <c r="B23" s="96"/>
      <c r="C23" s="96"/>
    </row>
    <row r="24" spans="1:3" outlineLevel="1" x14ac:dyDescent="0.35">
      <c r="A24" s="138" t="s">
        <v>1074</v>
      </c>
      <c r="B24" s="155"/>
      <c r="C24" s="96"/>
    </row>
    <row r="25" spans="1:3" outlineLevel="1" x14ac:dyDescent="0.35">
      <c r="A25" s="138" t="s">
        <v>1075</v>
      </c>
      <c r="B25" s="155"/>
      <c r="C25" s="96"/>
    </row>
    <row r="26" spans="1:3" outlineLevel="1" x14ac:dyDescent="0.35">
      <c r="A26" s="138" t="s">
        <v>1076</v>
      </c>
      <c r="B26" s="155"/>
      <c r="C26" s="96"/>
    </row>
    <row r="27" spans="1:3" outlineLevel="1" x14ac:dyDescent="0.35">
      <c r="A27" s="138" t="s">
        <v>1077</v>
      </c>
      <c r="B27" s="155"/>
      <c r="C27" s="96"/>
    </row>
    <row r="28" spans="1:3" ht="18.5" outlineLevel="1" x14ac:dyDescent="0.35">
      <c r="A28" s="87"/>
      <c r="B28" s="87" t="s">
        <v>1078</v>
      </c>
      <c r="C28" s="167" t="s">
        <v>1036</v>
      </c>
    </row>
    <row r="29" spans="1:3" outlineLevel="1" x14ac:dyDescent="0.35">
      <c r="A29" s="138" t="s">
        <v>1079</v>
      </c>
      <c r="B29" s="91" t="s">
        <v>1080</v>
      </c>
      <c r="C29" s="96" t="s">
        <v>277</v>
      </c>
    </row>
    <row r="30" spans="1:3" ht="29" outlineLevel="1" x14ac:dyDescent="0.35">
      <c r="A30" s="138" t="s">
        <v>1081</v>
      </c>
      <c r="B30" s="91" t="s">
        <v>1082</v>
      </c>
      <c r="C30" s="96" t="s">
        <v>1282</v>
      </c>
    </row>
    <row r="31" spans="1:3" ht="29" outlineLevel="1" x14ac:dyDescent="0.35">
      <c r="A31" s="138" t="s">
        <v>1083</v>
      </c>
      <c r="B31" s="91" t="s">
        <v>1084</v>
      </c>
      <c r="C31" s="96" t="s">
        <v>1283</v>
      </c>
    </row>
    <row r="32" spans="1:3" ht="29" outlineLevel="1" x14ac:dyDescent="0.35">
      <c r="A32" s="138" t="s">
        <v>1085</v>
      </c>
      <c r="B32" s="171" t="s">
        <v>1086</v>
      </c>
      <c r="C32" s="96" t="s">
        <v>277</v>
      </c>
    </row>
    <row r="33" spans="1:3" outlineLevel="1" x14ac:dyDescent="0.35">
      <c r="A33" s="138" t="s">
        <v>1087</v>
      </c>
      <c r="B33" s="172"/>
      <c r="C33" s="96"/>
    </row>
    <row r="34" spans="1:3" outlineLevel="1" x14ac:dyDescent="0.35">
      <c r="A34" s="138" t="s">
        <v>1088</v>
      </c>
      <c r="B34" s="172"/>
      <c r="C34" s="96"/>
    </row>
    <row r="35" spans="1:3" outlineLevel="1" x14ac:dyDescent="0.35">
      <c r="A35" s="138" t="s">
        <v>1089</v>
      </c>
      <c r="B35" s="172"/>
      <c r="C35" s="96"/>
    </row>
    <row r="36" spans="1:3" outlineLevel="1" x14ac:dyDescent="0.35">
      <c r="A36" s="138" t="s">
        <v>1090</v>
      </c>
      <c r="B36" s="172"/>
      <c r="C36" s="96"/>
    </row>
    <row r="37" spans="1:3" outlineLevel="1" x14ac:dyDescent="0.35">
      <c r="A37" s="138" t="s">
        <v>1091</v>
      </c>
      <c r="B37" s="172"/>
      <c r="C37" s="96"/>
    </row>
    <row r="38" spans="1:3" outlineLevel="1" x14ac:dyDescent="0.35">
      <c r="A38" s="138" t="s">
        <v>1092</v>
      </c>
      <c r="B38" s="172"/>
      <c r="C38" s="96"/>
    </row>
    <row r="39" spans="1:3" outlineLevel="1" x14ac:dyDescent="0.35">
      <c r="A39" s="138" t="s">
        <v>1093</v>
      </c>
      <c r="B39" s="172"/>
      <c r="C39" s="96"/>
    </row>
    <row r="40" spans="1:3" outlineLevel="1" x14ac:dyDescent="0.35">
      <c r="A40" s="138" t="s">
        <v>1094</v>
      </c>
      <c r="B40" s="2"/>
      <c r="C40" s="96"/>
    </row>
    <row r="41" spans="1:3" outlineLevel="1" x14ac:dyDescent="0.35">
      <c r="A41" s="138" t="s">
        <v>1095</v>
      </c>
      <c r="B41" s="172"/>
      <c r="C41" s="96"/>
    </row>
    <row r="42" spans="1:3" outlineLevel="1" x14ac:dyDescent="0.35">
      <c r="A42" s="138" t="s">
        <v>1096</v>
      </c>
      <c r="B42" s="172"/>
      <c r="C42" s="96"/>
    </row>
    <row r="43" spans="1:3" outlineLevel="1" x14ac:dyDescent="0.35">
      <c r="A43" s="138" t="s">
        <v>1097</v>
      </c>
      <c r="B43" s="172"/>
      <c r="C43" s="96"/>
    </row>
    <row r="44" spans="1:3" ht="18.5" x14ac:dyDescent="0.35">
      <c r="A44" s="87"/>
      <c r="B44" s="87" t="s">
        <v>1098</v>
      </c>
      <c r="C44" s="167" t="s">
        <v>1099</v>
      </c>
    </row>
    <row r="45" spans="1:3" x14ac:dyDescent="0.35">
      <c r="A45" s="138" t="s">
        <v>1100</v>
      </c>
      <c r="B45" s="169" t="s">
        <v>1101</v>
      </c>
      <c r="C45" s="96" t="s">
        <v>1102</v>
      </c>
    </row>
    <row r="46" spans="1:3" x14ac:dyDescent="0.35">
      <c r="A46" s="138" t="s">
        <v>1103</v>
      </c>
      <c r="B46" s="169" t="s">
        <v>1104</v>
      </c>
      <c r="C46" s="96" t="s">
        <v>1105</v>
      </c>
    </row>
    <row r="47" spans="1:3" x14ac:dyDescent="0.35">
      <c r="A47" s="138" t="s">
        <v>1106</v>
      </c>
      <c r="B47" s="169" t="s">
        <v>1107</v>
      </c>
      <c r="C47" s="96" t="s">
        <v>1108</v>
      </c>
    </row>
    <row r="48" spans="1:3" outlineLevel="1" x14ac:dyDescent="0.35">
      <c r="A48" s="138" t="s">
        <v>1109</v>
      </c>
      <c r="B48" s="171" t="s">
        <v>1110</v>
      </c>
      <c r="C48" s="96" t="s">
        <v>1111</v>
      </c>
    </row>
    <row r="49" spans="1:3" outlineLevel="1" x14ac:dyDescent="0.35">
      <c r="A49" s="138" t="s">
        <v>1112</v>
      </c>
      <c r="B49" s="173"/>
      <c r="C49" s="96"/>
    </row>
    <row r="50" spans="1:3" outlineLevel="1" x14ac:dyDescent="0.35">
      <c r="A50" s="138" t="s">
        <v>1113</v>
      </c>
      <c r="B50" s="174"/>
      <c r="C50" s="96"/>
    </row>
    <row r="51" spans="1:3" ht="18.5" x14ac:dyDescent="0.35">
      <c r="A51" s="87"/>
      <c r="B51" s="87" t="s">
        <v>1114</v>
      </c>
      <c r="C51" s="167" t="s">
        <v>1036</v>
      </c>
    </row>
    <row r="52" spans="1:3" x14ac:dyDescent="0.35">
      <c r="A52" s="138" t="s">
        <v>1115</v>
      </c>
      <c r="B52" s="91" t="s">
        <v>1116</v>
      </c>
      <c r="C52" s="96" t="s">
        <v>277</v>
      </c>
    </row>
    <row r="53" spans="1:3" x14ac:dyDescent="0.35">
      <c r="A53" s="138" t="s">
        <v>1117</v>
      </c>
      <c r="B53" s="173" t="s">
        <v>1236</v>
      </c>
      <c r="C53" s="170" t="s">
        <v>1284</v>
      </c>
    </row>
    <row r="54" spans="1:3" x14ac:dyDescent="0.35">
      <c r="A54" s="138" t="s">
        <v>1118</v>
      </c>
      <c r="B54" s="173"/>
      <c r="C54" s="170"/>
    </row>
    <row r="55" spans="1:3" x14ac:dyDescent="0.35">
      <c r="A55" s="138" t="s">
        <v>1119</v>
      </c>
      <c r="B55" s="173"/>
      <c r="C55" s="170"/>
    </row>
    <row r="56" spans="1:3" x14ac:dyDescent="0.35">
      <c r="A56" s="138" t="s">
        <v>1120</v>
      </c>
      <c r="B56" s="173"/>
      <c r="C56" s="170"/>
    </row>
    <row r="57" spans="1:3" x14ac:dyDescent="0.35">
      <c r="A57" s="138" t="s">
        <v>1121</v>
      </c>
      <c r="B57" s="173"/>
      <c r="C57" s="170"/>
    </row>
    <row r="58" spans="1:3" x14ac:dyDescent="0.35">
      <c r="B58" s="94"/>
    </row>
    <row r="59" spans="1:3" x14ac:dyDescent="0.35">
      <c r="B59" s="94"/>
    </row>
    <row r="60" spans="1:3" x14ac:dyDescent="0.35">
      <c r="B60" s="94"/>
    </row>
    <row r="61" spans="1:3" x14ac:dyDescent="0.35">
      <c r="B61" s="94"/>
    </row>
    <row r="62" spans="1:3" x14ac:dyDescent="0.35">
      <c r="B62" s="94"/>
    </row>
    <row r="63" spans="1:3" x14ac:dyDescent="0.35">
      <c r="B63" s="94"/>
    </row>
    <row r="64" spans="1:3" x14ac:dyDescent="0.35">
      <c r="B64" s="94"/>
    </row>
    <row r="65" spans="2:2" x14ac:dyDescent="0.35">
      <c r="B65" s="94"/>
    </row>
    <row r="66" spans="2:2" x14ac:dyDescent="0.35">
      <c r="B66" s="94"/>
    </row>
    <row r="67" spans="2:2" x14ac:dyDescent="0.35">
      <c r="B67" s="94"/>
    </row>
    <row r="68" spans="2:2" x14ac:dyDescent="0.35">
      <c r="B68" s="94"/>
    </row>
    <row r="69" spans="2:2" x14ac:dyDescent="0.35">
      <c r="B69" s="94"/>
    </row>
    <row r="70" spans="2:2" x14ac:dyDescent="0.35">
      <c r="B70" s="94"/>
    </row>
    <row r="71" spans="2:2" x14ac:dyDescent="0.35">
      <c r="B71" s="94"/>
    </row>
    <row r="72" spans="2:2" x14ac:dyDescent="0.35">
      <c r="B72" s="94"/>
    </row>
    <row r="73" spans="2:2" x14ac:dyDescent="0.35">
      <c r="B73" s="94"/>
    </row>
    <row r="74" spans="2:2" x14ac:dyDescent="0.35">
      <c r="B74" s="94"/>
    </row>
    <row r="75" spans="2:2" x14ac:dyDescent="0.35">
      <c r="B75" s="94"/>
    </row>
    <row r="76" spans="2:2" x14ac:dyDescent="0.35">
      <c r="B76" s="94"/>
    </row>
    <row r="77" spans="2:2" x14ac:dyDescent="0.35">
      <c r="B77" s="94"/>
    </row>
    <row r="78" spans="2:2" x14ac:dyDescent="0.35">
      <c r="B78" s="94"/>
    </row>
    <row r="79" spans="2:2" x14ac:dyDescent="0.35">
      <c r="B79" s="94"/>
    </row>
    <row r="80" spans="2:2" x14ac:dyDescent="0.35">
      <c r="B80" s="94"/>
    </row>
    <row r="81" spans="2:2" x14ac:dyDescent="0.35">
      <c r="B81" s="94"/>
    </row>
    <row r="82" spans="2:2" x14ac:dyDescent="0.35">
      <c r="B82" s="94"/>
    </row>
    <row r="83" spans="2:2" x14ac:dyDescent="0.35">
      <c r="B83" s="94"/>
    </row>
    <row r="84" spans="2:2" x14ac:dyDescent="0.35">
      <c r="B84" s="94"/>
    </row>
    <row r="85" spans="2:2" x14ac:dyDescent="0.35">
      <c r="B85" s="94"/>
    </row>
    <row r="86" spans="2:2" x14ac:dyDescent="0.35">
      <c r="B86" s="94"/>
    </row>
    <row r="87" spans="2:2" x14ac:dyDescent="0.35">
      <c r="B87" s="94"/>
    </row>
    <row r="88" spans="2:2" x14ac:dyDescent="0.35">
      <c r="B88" s="94"/>
    </row>
    <row r="89" spans="2:2" x14ac:dyDescent="0.35">
      <c r="B89" s="94"/>
    </row>
    <row r="90" spans="2:2" x14ac:dyDescent="0.35">
      <c r="B90" s="94"/>
    </row>
    <row r="91" spans="2:2" x14ac:dyDescent="0.35">
      <c r="B91" s="94"/>
    </row>
    <row r="92" spans="2:2" x14ac:dyDescent="0.35">
      <c r="B92" s="94"/>
    </row>
    <row r="93" spans="2:2" x14ac:dyDescent="0.35">
      <c r="B93" s="94"/>
    </row>
    <row r="94" spans="2:2" x14ac:dyDescent="0.35">
      <c r="B94" s="94"/>
    </row>
    <row r="95" spans="2:2" x14ac:dyDescent="0.35">
      <c r="B95" s="94"/>
    </row>
    <row r="96" spans="2:2" x14ac:dyDescent="0.35">
      <c r="B96" s="94"/>
    </row>
    <row r="97" spans="2:2" x14ac:dyDescent="0.35">
      <c r="B97" s="94"/>
    </row>
    <row r="98" spans="2:2" x14ac:dyDescent="0.35">
      <c r="B98" s="94"/>
    </row>
    <row r="99" spans="2:2" x14ac:dyDescent="0.35">
      <c r="B99" s="94"/>
    </row>
    <row r="100" spans="2:2" x14ac:dyDescent="0.35">
      <c r="B100" s="94"/>
    </row>
    <row r="101" spans="2:2" x14ac:dyDescent="0.35">
      <c r="B101" s="94"/>
    </row>
    <row r="102" spans="2:2" x14ac:dyDescent="0.35">
      <c r="B102" s="94"/>
    </row>
    <row r="103" spans="2:2" x14ac:dyDescent="0.35">
      <c r="B103" s="74"/>
    </row>
    <row r="104" spans="2:2" x14ac:dyDescent="0.35">
      <c r="B104" s="74"/>
    </row>
    <row r="105" spans="2:2" x14ac:dyDescent="0.35">
      <c r="B105" s="74"/>
    </row>
    <row r="106" spans="2:2" x14ac:dyDescent="0.35">
      <c r="B106" s="74"/>
    </row>
    <row r="107" spans="2:2" x14ac:dyDescent="0.35">
      <c r="B107" s="74"/>
    </row>
    <row r="108" spans="2:2" x14ac:dyDescent="0.35">
      <c r="B108" s="74"/>
    </row>
    <row r="109" spans="2:2" x14ac:dyDescent="0.35">
      <c r="B109" s="74"/>
    </row>
    <row r="110" spans="2:2" x14ac:dyDescent="0.35">
      <c r="B110" s="74"/>
    </row>
    <row r="111" spans="2:2" x14ac:dyDescent="0.35">
      <c r="B111" s="74"/>
    </row>
    <row r="112" spans="2:2" x14ac:dyDescent="0.35">
      <c r="B112" s="74"/>
    </row>
    <row r="113" spans="2:2" x14ac:dyDescent="0.35">
      <c r="B113" s="94"/>
    </row>
    <row r="114" spans="2:2" x14ac:dyDescent="0.35">
      <c r="B114" s="94"/>
    </row>
    <row r="115" spans="2:2" x14ac:dyDescent="0.35">
      <c r="B115" s="94"/>
    </row>
    <row r="116" spans="2:2" x14ac:dyDescent="0.35">
      <c r="B116" s="94"/>
    </row>
    <row r="117" spans="2:2" x14ac:dyDescent="0.35">
      <c r="B117" s="94"/>
    </row>
    <row r="118" spans="2:2" x14ac:dyDescent="0.35">
      <c r="B118" s="94"/>
    </row>
    <row r="119" spans="2:2" x14ac:dyDescent="0.35">
      <c r="B119" s="94"/>
    </row>
    <row r="120" spans="2:2" x14ac:dyDescent="0.35">
      <c r="B120" s="94"/>
    </row>
    <row r="121" spans="2:2" x14ac:dyDescent="0.35">
      <c r="B121" s="123"/>
    </row>
    <row r="122" spans="2:2" x14ac:dyDescent="0.35">
      <c r="B122" s="94"/>
    </row>
    <row r="123" spans="2:2" x14ac:dyDescent="0.35">
      <c r="B123" s="94"/>
    </row>
    <row r="124" spans="2:2" x14ac:dyDescent="0.35">
      <c r="B124" s="94"/>
    </row>
    <row r="125" spans="2:2" x14ac:dyDescent="0.35">
      <c r="B125" s="94"/>
    </row>
    <row r="126" spans="2:2" x14ac:dyDescent="0.35">
      <c r="B126" s="94"/>
    </row>
    <row r="127" spans="2:2" x14ac:dyDescent="0.35">
      <c r="B127" s="94"/>
    </row>
    <row r="128" spans="2:2" x14ac:dyDescent="0.35">
      <c r="B128" s="94"/>
    </row>
    <row r="129" spans="2:2" x14ac:dyDescent="0.35">
      <c r="B129" s="94"/>
    </row>
    <row r="130" spans="2:2" x14ac:dyDescent="0.35">
      <c r="B130" s="94"/>
    </row>
    <row r="131" spans="2:2" x14ac:dyDescent="0.35">
      <c r="B131" s="94"/>
    </row>
    <row r="132" spans="2:2" x14ac:dyDescent="0.35">
      <c r="B132" s="94"/>
    </row>
    <row r="133" spans="2:2" x14ac:dyDescent="0.35">
      <c r="B133" s="94"/>
    </row>
    <row r="134" spans="2:2" x14ac:dyDescent="0.35">
      <c r="B134" s="94"/>
    </row>
    <row r="135" spans="2:2" x14ac:dyDescent="0.35">
      <c r="B135" s="94"/>
    </row>
    <row r="136" spans="2:2" x14ac:dyDescent="0.35">
      <c r="B136" s="94"/>
    </row>
    <row r="137" spans="2:2" x14ac:dyDescent="0.35">
      <c r="B137" s="94"/>
    </row>
    <row r="138" spans="2:2" x14ac:dyDescent="0.35">
      <c r="B138" s="94"/>
    </row>
    <row r="140" spans="2:2" x14ac:dyDescent="0.35">
      <c r="B140" s="94"/>
    </row>
    <row r="141" spans="2:2" x14ac:dyDescent="0.35">
      <c r="B141" s="94"/>
    </row>
    <row r="142" spans="2:2" x14ac:dyDescent="0.35">
      <c r="B142" s="94"/>
    </row>
    <row r="147" spans="2:2" x14ac:dyDescent="0.35">
      <c r="B147" s="82"/>
    </row>
    <row r="148" spans="2:2" x14ac:dyDescent="0.35">
      <c r="B148" s="175"/>
    </row>
    <row r="154" spans="2:2" x14ac:dyDescent="0.35">
      <c r="B154" s="98"/>
    </row>
    <row r="155" spans="2:2" x14ac:dyDescent="0.35">
      <c r="B155" s="94"/>
    </row>
    <row r="157" spans="2:2" x14ac:dyDescent="0.35">
      <c r="B157" s="94"/>
    </row>
    <row r="158" spans="2:2" x14ac:dyDescent="0.35">
      <c r="B158" s="94"/>
    </row>
    <row r="159" spans="2:2" x14ac:dyDescent="0.35">
      <c r="B159" s="94"/>
    </row>
    <row r="160" spans="2:2" x14ac:dyDescent="0.35">
      <c r="B160" s="94"/>
    </row>
    <row r="161" spans="2:2" x14ac:dyDescent="0.35">
      <c r="B161" s="94"/>
    </row>
    <row r="162" spans="2:2" x14ac:dyDescent="0.35">
      <c r="B162" s="94"/>
    </row>
    <row r="163" spans="2:2" x14ac:dyDescent="0.35">
      <c r="B163" s="94"/>
    </row>
    <row r="164" spans="2:2" x14ac:dyDescent="0.35">
      <c r="B164" s="94"/>
    </row>
    <row r="165" spans="2:2" x14ac:dyDescent="0.35">
      <c r="B165" s="94"/>
    </row>
    <row r="166" spans="2:2" x14ac:dyDescent="0.35">
      <c r="B166" s="94"/>
    </row>
    <row r="167" spans="2:2" x14ac:dyDescent="0.35">
      <c r="B167" s="94"/>
    </row>
    <row r="168" spans="2:2" x14ac:dyDescent="0.35">
      <c r="B168" s="94"/>
    </row>
    <row r="265" spans="2:2" x14ac:dyDescent="0.35">
      <c r="B265" s="120"/>
    </row>
    <row r="266" spans="2:2" x14ac:dyDescent="0.35">
      <c r="B266" s="94"/>
    </row>
    <row r="267" spans="2:2" x14ac:dyDescent="0.35">
      <c r="B267" s="94"/>
    </row>
    <row r="270" spans="2:2" x14ac:dyDescent="0.35">
      <c r="B270" s="94"/>
    </row>
    <row r="286" spans="2:2" x14ac:dyDescent="0.35">
      <c r="B286" s="120"/>
    </row>
    <row r="316" spans="2:2" x14ac:dyDescent="0.35">
      <c r="B316" s="82"/>
    </row>
    <row r="317" spans="2:2" x14ac:dyDescent="0.35">
      <c r="B317" s="94"/>
    </row>
    <row r="319" spans="2:2" x14ac:dyDescent="0.35">
      <c r="B319" s="94"/>
    </row>
    <row r="320" spans="2:2" x14ac:dyDescent="0.35">
      <c r="B320" s="94"/>
    </row>
    <row r="321" spans="2:2" x14ac:dyDescent="0.35">
      <c r="B321" s="94"/>
    </row>
    <row r="322" spans="2:2" x14ac:dyDescent="0.35">
      <c r="B322" s="94"/>
    </row>
    <row r="323" spans="2:2" x14ac:dyDescent="0.35">
      <c r="B323" s="94"/>
    </row>
    <row r="324" spans="2:2" x14ac:dyDescent="0.35">
      <c r="B324" s="94"/>
    </row>
    <row r="325" spans="2:2" x14ac:dyDescent="0.35">
      <c r="B325" s="94"/>
    </row>
    <row r="326" spans="2:2" x14ac:dyDescent="0.35">
      <c r="B326" s="94"/>
    </row>
    <row r="327" spans="2:2" x14ac:dyDescent="0.35">
      <c r="B327" s="94"/>
    </row>
    <row r="328" spans="2:2" x14ac:dyDescent="0.35">
      <c r="B328" s="94"/>
    </row>
    <row r="329" spans="2:2" x14ac:dyDescent="0.35">
      <c r="B329" s="94"/>
    </row>
    <row r="330" spans="2:2" x14ac:dyDescent="0.35">
      <c r="B330" s="94"/>
    </row>
    <row r="342" spans="2:2" x14ac:dyDescent="0.35">
      <c r="B342" s="94"/>
    </row>
    <row r="343" spans="2:2" x14ac:dyDescent="0.35">
      <c r="B343" s="94"/>
    </row>
    <row r="344" spans="2:2" x14ac:dyDescent="0.35">
      <c r="B344" s="94"/>
    </row>
    <row r="345" spans="2:2" x14ac:dyDescent="0.35">
      <c r="B345" s="94"/>
    </row>
    <row r="346" spans="2:2" x14ac:dyDescent="0.35">
      <c r="B346" s="94"/>
    </row>
    <row r="347" spans="2:2" x14ac:dyDescent="0.35">
      <c r="B347" s="94"/>
    </row>
    <row r="348" spans="2:2" x14ac:dyDescent="0.35">
      <c r="B348" s="94"/>
    </row>
    <row r="349" spans="2:2" x14ac:dyDescent="0.35">
      <c r="B349" s="94"/>
    </row>
    <row r="350" spans="2:2" x14ac:dyDescent="0.35">
      <c r="B350" s="94"/>
    </row>
    <row r="352" spans="2:2" x14ac:dyDescent="0.35">
      <c r="B352" s="94"/>
    </row>
    <row r="353" spans="2:2" x14ac:dyDescent="0.35">
      <c r="B353" s="94"/>
    </row>
    <row r="354" spans="2:2" x14ac:dyDescent="0.35">
      <c r="B354" s="94"/>
    </row>
    <row r="355" spans="2:2" x14ac:dyDescent="0.35">
      <c r="B355" s="94"/>
    </row>
    <row r="356" spans="2:2" x14ac:dyDescent="0.35">
      <c r="B356" s="94"/>
    </row>
    <row r="358" spans="2:2" x14ac:dyDescent="0.35">
      <c r="B358" s="94"/>
    </row>
    <row r="361" spans="2:2" x14ac:dyDescent="0.35">
      <c r="B361" s="94"/>
    </row>
    <row r="364" spans="2:2" x14ac:dyDescent="0.35">
      <c r="B364" s="94"/>
    </row>
    <row r="365" spans="2:2" x14ac:dyDescent="0.35">
      <c r="B365" s="94"/>
    </row>
    <row r="366" spans="2:2" x14ac:dyDescent="0.35">
      <c r="B366" s="94"/>
    </row>
    <row r="367" spans="2:2" x14ac:dyDescent="0.35">
      <c r="B367" s="94"/>
    </row>
    <row r="368" spans="2:2" x14ac:dyDescent="0.35">
      <c r="B368" s="94"/>
    </row>
    <row r="369" spans="2:2" x14ac:dyDescent="0.35">
      <c r="B369" s="94"/>
    </row>
    <row r="370" spans="2:2" x14ac:dyDescent="0.35">
      <c r="B370" s="94"/>
    </row>
    <row r="371" spans="2:2" x14ac:dyDescent="0.35">
      <c r="B371" s="94"/>
    </row>
    <row r="372" spans="2:2" x14ac:dyDescent="0.35">
      <c r="B372" s="94"/>
    </row>
    <row r="373" spans="2:2" x14ac:dyDescent="0.35">
      <c r="B373" s="94"/>
    </row>
    <row r="374" spans="2:2" x14ac:dyDescent="0.35">
      <c r="B374" s="94"/>
    </row>
    <row r="375" spans="2:2" x14ac:dyDescent="0.35">
      <c r="B375" s="94"/>
    </row>
    <row r="376" spans="2:2" x14ac:dyDescent="0.35">
      <c r="B376" s="94"/>
    </row>
    <row r="377" spans="2:2" x14ac:dyDescent="0.35">
      <c r="B377" s="94"/>
    </row>
    <row r="378" spans="2:2" x14ac:dyDescent="0.35">
      <c r="B378" s="94"/>
    </row>
    <row r="379" spans="2:2" x14ac:dyDescent="0.35">
      <c r="B379" s="94"/>
    </row>
    <row r="380" spans="2:2" x14ac:dyDescent="0.35">
      <c r="B380" s="94"/>
    </row>
    <row r="381" spans="2:2" x14ac:dyDescent="0.35">
      <c r="B381" s="94"/>
    </row>
    <row r="382" spans="2:2" x14ac:dyDescent="0.35">
      <c r="B382" s="94"/>
    </row>
    <row r="386" spans="2:2" x14ac:dyDescent="0.35">
      <c r="B386" s="82"/>
    </row>
    <row r="403" spans="2:2" x14ac:dyDescent="0.35">
      <c r="B403" s="176"/>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23" zoomScale="75" zoomScaleNormal="75" workbookViewId="0">
      <selection activeCell="C144" sqref="C144"/>
    </sheetView>
  </sheetViews>
  <sheetFormatPr baseColWidth="10" defaultColWidth="8.81640625" defaultRowHeight="14.5" outlineLevelRow="1" x14ac:dyDescent="0.35"/>
  <cols>
    <col min="1" max="1" width="13.36328125" style="77" customWidth="1"/>
    <col min="2" max="2" width="60.453125" style="77" bestFit="1" customWidth="1"/>
    <col min="3" max="7" width="41" style="77" customWidth="1"/>
    <col min="8" max="8" width="45.36328125" style="77" customWidth="1"/>
    <col min="9" max="9" width="92" style="77" customWidth="1"/>
    <col min="10" max="11" width="47.6328125" style="77" customWidth="1"/>
    <col min="12" max="12" width="7.36328125" style="77" customWidth="1"/>
    <col min="13" max="13" width="25.6328125" style="77" customWidth="1"/>
    <col min="14" max="14" width="25.6328125" style="74" customWidth="1"/>
    <col min="15" max="16384" width="8.81640625" style="75"/>
  </cols>
  <sheetData>
    <row r="1" spans="1:13" ht="45" customHeight="1" x14ac:dyDescent="0.35">
      <c r="A1" s="216" t="s">
        <v>1122</v>
      </c>
      <c r="B1" s="216"/>
    </row>
    <row r="2" spans="1:13" ht="31" x14ac:dyDescent="0.35">
      <c r="A2" s="1" t="s">
        <v>1123</v>
      </c>
      <c r="B2" s="1"/>
      <c r="C2" s="74"/>
      <c r="D2" s="74"/>
      <c r="E2" s="74"/>
      <c r="F2" s="22" t="s">
        <v>264</v>
      </c>
      <c r="G2" s="121"/>
      <c r="H2" s="74"/>
      <c r="I2" s="1"/>
      <c r="J2" s="74"/>
      <c r="K2" s="74"/>
      <c r="L2" s="74"/>
      <c r="M2" s="74"/>
    </row>
    <row r="3" spans="1:13" ht="15" thickBot="1" x14ac:dyDescent="0.4">
      <c r="A3" s="74"/>
      <c r="B3" s="76"/>
      <c r="C3" s="76"/>
      <c r="D3" s="74"/>
      <c r="E3" s="74"/>
      <c r="F3" s="74"/>
      <c r="G3" s="74"/>
      <c r="H3" s="74"/>
      <c r="L3" s="74"/>
      <c r="M3" s="74"/>
    </row>
    <row r="4" spans="1:13" ht="19" thickBot="1" x14ac:dyDescent="0.4">
      <c r="A4" s="78"/>
      <c r="B4" s="79" t="s">
        <v>265</v>
      </c>
      <c r="C4" s="148" t="s">
        <v>1319</v>
      </c>
      <c r="D4" s="78"/>
      <c r="E4" s="78"/>
      <c r="F4" s="74"/>
      <c r="G4" s="74"/>
      <c r="H4" s="74"/>
      <c r="I4" s="177"/>
      <c r="J4" s="177"/>
      <c r="L4" s="74"/>
      <c r="M4" s="74"/>
    </row>
    <row r="5" spans="1:13" ht="15" thickBot="1" x14ac:dyDescent="0.4">
      <c r="H5" s="74"/>
      <c r="I5" s="177"/>
      <c r="L5" s="74"/>
      <c r="M5" s="74"/>
    </row>
    <row r="6" spans="1:13" ht="18.5" x14ac:dyDescent="0.35">
      <c r="A6" s="80"/>
      <c r="B6" s="81" t="s">
        <v>1124</v>
      </c>
      <c r="C6" s="80"/>
      <c r="E6" s="82"/>
      <c r="F6" s="82"/>
      <c r="G6" s="82"/>
      <c r="H6" s="74"/>
      <c r="I6" s="177"/>
      <c r="L6" s="74"/>
      <c r="M6" s="74"/>
    </row>
    <row r="7" spans="1:13" x14ac:dyDescent="0.35">
      <c r="B7" s="83" t="s">
        <v>1125</v>
      </c>
      <c r="H7" s="74"/>
      <c r="I7" s="177"/>
      <c r="L7" s="74"/>
      <c r="M7" s="74"/>
    </row>
    <row r="8" spans="1:13" x14ac:dyDescent="0.35">
      <c r="B8" s="83" t="s">
        <v>1126</v>
      </c>
      <c r="H8" s="74"/>
      <c r="I8" s="177"/>
      <c r="L8" s="74"/>
      <c r="M8" s="74"/>
    </row>
    <row r="9" spans="1:13" ht="15" thickBot="1" x14ac:dyDescent="0.4">
      <c r="B9" s="85" t="s">
        <v>1127</v>
      </c>
      <c r="H9" s="74"/>
      <c r="L9" s="74"/>
      <c r="M9" s="74"/>
    </row>
    <row r="10" spans="1:13" x14ac:dyDescent="0.35">
      <c r="B10" s="86"/>
      <c r="H10" s="74"/>
      <c r="I10" s="178"/>
      <c r="L10" s="74"/>
      <c r="M10" s="74"/>
    </row>
    <row r="11" spans="1:13" x14ac:dyDescent="0.35">
      <c r="B11" s="86"/>
      <c r="H11" s="74"/>
      <c r="I11" s="178"/>
      <c r="L11" s="74"/>
      <c r="M11" s="74"/>
    </row>
    <row r="12" spans="1:13" ht="37" x14ac:dyDescent="0.35">
      <c r="A12" s="87" t="s">
        <v>274</v>
      </c>
      <c r="B12" s="87" t="s">
        <v>1128</v>
      </c>
      <c r="C12" s="88"/>
      <c r="D12" s="88"/>
      <c r="E12" s="88"/>
      <c r="F12" s="88"/>
      <c r="G12" s="88"/>
      <c r="H12" s="74"/>
      <c r="L12" s="74"/>
      <c r="M12" s="74"/>
    </row>
    <row r="13" spans="1:13" ht="15" customHeight="1" x14ac:dyDescent="0.35">
      <c r="A13" s="99"/>
      <c r="B13" s="100" t="s">
        <v>1129</v>
      </c>
      <c r="C13" s="99" t="s">
        <v>1130</v>
      </c>
      <c r="D13" s="99" t="s">
        <v>1131</v>
      </c>
      <c r="E13" s="101"/>
      <c r="F13" s="102"/>
      <c r="G13" s="102"/>
      <c r="H13" s="74"/>
      <c r="L13" s="74"/>
      <c r="M13" s="74"/>
    </row>
    <row r="14" spans="1:13" x14ac:dyDescent="0.35">
      <c r="A14" s="90" t="s">
        <v>1132</v>
      </c>
      <c r="B14" s="103" t="s">
        <v>1133</v>
      </c>
      <c r="C14" s="202" t="s">
        <v>1105</v>
      </c>
      <c r="D14" s="202" t="s">
        <v>1105</v>
      </c>
      <c r="E14" s="82"/>
      <c r="F14" s="82"/>
      <c r="G14" s="82"/>
      <c r="H14" s="74"/>
      <c r="L14" s="74"/>
      <c r="M14" s="74"/>
    </row>
    <row r="15" spans="1:13" x14ac:dyDescent="0.35">
      <c r="A15" s="90" t="s">
        <v>1135</v>
      </c>
      <c r="B15" s="103" t="s">
        <v>751</v>
      </c>
      <c r="C15" s="96" t="s">
        <v>1105</v>
      </c>
      <c r="D15" s="96" t="s">
        <v>1105</v>
      </c>
      <c r="E15" s="82"/>
      <c r="F15" s="82"/>
      <c r="G15" s="82"/>
      <c r="H15" s="74"/>
      <c r="L15" s="74"/>
      <c r="M15" s="74"/>
    </row>
    <row r="16" spans="1:13" x14ac:dyDescent="0.35">
      <c r="A16" s="90" t="s">
        <v>1136</v>
      </c>
      <c r="B16" s="103" t="s">
        <v>1137</v>
      </c>
      <c r="C16" s="96" t="s">
        <v>1105</v>
      </c>
      <c r="D16" s="96" t="s">
        <v>1105</v>
      </c>
      <c r="E16" s="82"/>
      <c r="F16" s="82"/>
      <c r="G16" s="82"/>
      <c r="H16" s="74"/>
      <c r="L16" s="74"/>
      <c r="M16" s="74"/>
    </row>
    <row r="17" spans="1:13" x14ac:dyDescent="0.35">
      <c r="A17" s="90" t="s">
        <v>1138</v>
      </c>
      <c r="B17" s="103" t="s">
        <v>1139</v>
      </c>
      <c r="C17" s="96" t="s">
        <v>1105</v>
      </c>
      <c r="D17" s="96" t="s">
        <v>1105</v>
      </c>
      <c r="E17" s="82"/>
      <c r="F17" s="82"/>
      <c r="G17" s="82"/>
      <c r="H17" s="74"/>
      <c r="L17" s="74"/>
      <c r="M17" s="74"/>
    </row>
    <row r="18" spans="1:13" x14ac:dyDescent="0.35">
      <c r="A18" s="90" t="s">
        <v>1140</v>
      </c>
      <c r="B18" s="103" t="s">
        <v>1141</v>
      </c>
      <c r="C18" s="96" t="s">
        <v>1105</v>
      </c>
      <c r="D18" s="96" t="s">
        <v>1105</v>
      </c>
      <c r="E18" s="82"/>
      <c r="F18" s="82"/>
      <c r="G18" s="82"/>
      <c r="H18" s="74"/>
      <c r="L18" s="74"/>
      <c r="M18" s="74"/>
    </row>
    <row r="19" spans="1:13" x14ac:dyDescent="0.35">
      <c r="A19" s="90" t="s">
        <v>1142</v>
      </c>
      <c r="B19" s="103" t="s">
        <v>1143</v>
      </c>
      <c r="C19" s="96" t="s">
        <v>1105</v>
      </c>
      <c r="D19" s="96" t="s">
        <v>1105</v>
      </c>
      <c r="E19" s="82"/>
      <c r="F19" s="82"/>
      <c r="G19" s="82"/>
      <c r="H19" s="74"/>
      <c r="L19" s="74"/>
      <c r="M19" s="74"/>
    </row>
    <row r="20" spans="1:13" x14ac:dyDescent="0.35">
      <c r="A20" s="90" t="s">
        <v>1144</v>
      </c>
      <c r="B20" s="103" t="s">
        <v>1145</v>
      </c>
      <c r="C20" s="96" t="s">
        <v>1105</v>
      </c>
      <c r="D20" s="96" t="s">
        <v>1105</v>
      </c>
      <c r="E20" s="82"/>
      <c r="F20" s="82"/>
      <c r="G20" s="82"/>
      <c r="H20" s="74"/>
      <c r="L20" s="74"/>
      <c r="M20" s="74"/>
    </row>
    <row r="21" spans="1:13" x14ac:dyDescent="0.35">
      <c r="A21" s="90" t="s">
        <v>1146</v>
      </c>
      <c r="B21" s="103" t="s">
        <v>1147</v>
      </c>
      <c r="C21" s="96" t="s">
        <v>1105</v>
      </c>
      <c r="D21" s="96" t="s">
        <v>1105</v>
      </c>
      <c r="E21" s="82"/>
      <c r="F21" s="82"/>
      <c r="G21" s="82"/>
      <c r="H21" s="74"/>
      <c r="L21" s="74"/>
      <c r="M21" s="74"/>
    </row>
    <row r="22" spans="1:13" x14ac:dyDescent="0.35">
      <c r="A22" s="90" t="s">
        <v>1148</v>
      </c>
      <c r="B22" s="103" t="s">
        <v>1149</v>
      </c>
      <c r="C22" s="96" t="s">
        <v>1105</v>
      </c>
      <c r="D22" s="96" t="s">
        <v>1105</v>
      </c>
      <c r="E22" s="82"/>
      <c r="F22" s="82"/>
      <c r="G22" s="82"/>
      <c r="H22" s="74"/>
      <c r="L22" s="74"/>
      <c r="M22" s="74"/>
    </row>
    <row r="23" spans="1:13" x14ac:dyDescent="0.35">
      <c r="A23" s="90" t="s">
        <v>1150</v>
      </c>
      <c r="B23" s="103" t="s">
        <v>1151</v>
      </c>
      <c r="C23" s="96" t="s">
        <v>1105</v>
      </c>
      <c r="D23" s="96" t="s">
        <v>1105</v>
      </c>
      <c r="E23" s="82"/>
      <c r="F23" s="82"/>
      <c r="G23" s="82"/>
      <c r="H23" s="74"/>
      <c r="L23" s="74"/>
      <c r="M23" s="74"/>
    </row>
    <row r="24" spans="1:13" x14ac:dyDescent="0.35">
      <c r="A24" s="90" t="s">
        <v>1152</v>
      </c>
      <c r="B24" s="103" t="s">
        <v>1153</v>
      </c>
      <c r="C24" s="96" t="s">
        <v>1317</v>
      </c>
      <c r="D24" s="96" t="s">
        <v>1318</v>
      </c>
      <c r="E24" s="82"/>
      <c r="F24" s="82"/>
      <c r="G24" s="82"/>
      <c r="H24" s="74"/>
      <c r="L24" s="74"/>
      <c r="M24" s="74"/>
    </row>
    <row r="25" spans="1:13" outlineLevel="1" x14ac:dyDescent="0.35">
      <c r="A25" s="90" t="s">
        <v>1154</v>
      </c>
      <c r="B25" s="110" t="s">
        <v>1155</v>
      </c>
      <c r="C25" s="96" t="s">
        <v>1105</v>
      </c>
      <c r="D25" s="96" t="s">
        <v>1105</v>
      </c>
      <c r="E25" s="82"/>
      <c r="F25" s="82"/>
      <c r="G25" s="82"/>
      <c r="H25" s="74"/>
      <c r="L25" s="74"/>
      <c r="M25" s="74"/>
    </row>
    <row r="26" spans="1:13" outlineLevel="1" x14ac:dyDescent="0.35">
      <c r="A26" s="90" t="s">
        <v>1156</v>
      </c>
      <c r="B26" s="179"/>
      <c r="C26" s="96"/>
      <c r="D26" s="96"/>
      <c r="E26" s="82"/>
      <c r="F26" s="82"/>
      <c r="G26" s="82"/>
      <c r="H26" s="74"/>
      <c r="L26" s="74"/>
      <c r="M26" s="74"/>
    </row>
    <row r="27" spans="1:13" outlineLevel="1" x14ac:dyDescent="0.35">
      <c r="A27" s="90" t="s">
        <v>1157</v>
      </c>
      <c r="B27" s="179"/>
      <c r="C27" s="96"/>
      <c r="D27" s="96"/>
      <c r="E27" s="82"/>
      <c r="F27" s="82"/>
      <c r="G27" s="82"/>
      <c r="H27" s="74"/>
      <c r="L27" s="74"/>
      <c r="M27" s="74"/>
    </row>
    <row r="28" spans="1:13" outlineLevel="1" x14ac:dyDescent="0.35">
      <c r="A28" s="90" t="s">
        <v>1158</v>
      </c>
      <c r="B28" s="179"/>
      <c r="C28" s="96"/>
      <c r="D28" s="96"/>
      <c r="E28" s="82"/>
      <c r="F28" s="82"/>
      <c r="G28" s="82"/>
      <c r="H28" s="74"/>
      <c r="L28" s="74"/>
      <c r="M28" s="74"/>
    </row>
    <row r="29" spans="1:13" outlineLevel="1" x14ac:dyDescent="0.35">
      <c r="A29" s="90" t="s">
        <v>1159</v>
      </c>
      <c r="B29" s="179"/>
      <c r="C29" s="96"/>
      <c r="D29" s="96"/>
      <c r="E29" s="82"/>
      <c r="F29" s="82"/>
      <c r="G29" s="82"/>
      <c r="H29" s="74"/>
      <c r="L29" s="74"/>
      <c r="M29" s="74"/>
    </row>
    <row r="30" spans="1:13" outlineLevel="1" x14ac:dyDescent="0.35">
      <c r="A30" s="90" t="s">
        <v>1160</v>
      </c>
      <c r="B30" s="179"/>
      <c r="C30" s="96"/>
      <c r="D30" s="96"/>
      <c r="E30" s="82"/>
      <c r="F30" s="82"/>
      <c r="G30" s="82"/>
      <c r="H30" s="74"/>
      <c r="L30" s="74"/>
      <c r="M30" s="74"/>
    </row>
    <row r="31" spans="1:13" outlineLevel="1" x14ac:dyDescent="0.35">
      <c r="A31" s="90" t="s">
        <v>1161</v>
      </c>
      <c r="B31" s="179"/>
      <c r="C31" s="96"/>
      <c r="D31" s="96"/>
      <c r="E31" s="82"/>
      <c r="F31" s="82"/>
      <c r="G31" s="82"/>
      <c r="H31" s="74"/>
      <c r="L31" s="74"/>
      <c r="M31" s="74"/>
    </row>
    <row r="32" spans="1:13" outlineLevel="1" x14ac:dyDescent="0.35">
      <c r="A32" s="90" t="s">
        <v>1162</v>
      </c>
      <c r="B32" s="179"/>
      <c r="C32" s="96"/>
      <c r="D32" s="96"/>
      <c r="E32" s="82"/>
      <c r="F32" s="82"/>
      <c r="G32" s="82"/>
      <c r="H32" s="74"/>
      <c r="L32" s="74"/>
      <c r="M32" s="74"/>
    </row>
    <row r="33" spans="1:13" ht="18.5" x14ac:dyDescent="0.35">
      <c r="A33" s="88"/>
      <c r="B33" s="87" t="s">
        <v>1126</v>
      </c>
      <c r="C33" s="88"/>
      <c r="D33" s="88"/>
      <c r="E33" s="88"/>
      <c r="F33" s="88"/>
      <c r="G33" s="88"/>
      <c r="H33" s="74"/>
      <c r="L33" s="74"/>
      <c r="M33" s="74"/>
    </row>
    <row r="34" spans="1:13" ht="15" customHeight="1" x14ac:dyDescent="0.35">
      <c r="A34" s="99"/>
      <c r="B34" s="100" t="s">
        <v>1163</v>
      </c>
      <c r="C34" s="99" t="s">
        <v>1164</v>
      </c>
      <c r="D34" s="99" t="s">
        <v>1131</v>
      </c>
      <c r="E34" s="99" t="s">
        <v>1165</v>
      </c>
      <c r="F34" s="102"/>
      <c r="G34" s="102"/>
      <c r="H34" s="74"/>
      <c r="L34" s="74"/>
      <c r="M34" s="74"/>
    </row>
    <row r="35" spans="1:13" x14ac:dyDescent="0.35">
      <c r="A35" s="90" t="s">
        <v>1166</v>
      </c>
      <c r="B35" s="202" t="s">
        <v>1134</v>
      </c>
      <c r="C35" s="202" t="s">
        <v>1108</v>
      </c>
      <c r="D35" s="202" t="s">
        <v>1108</v>
      </c>
      <c r="E35" s="202" t="s">
        <v>1108</v>
      </c>
      <c r="F35" s="180"/>
      <c r="G35" s="180"/>
      <c r="H35" s="74"/>
      <c r="L35" s="74"/>
      <c r="M35" s="74"/>
    </row>
    <row r="36" spans="1:13" x14ac:dyDescent="0.35">
      <c r="A36" s="90" t="s">
        <v>1167</v>
      </c>
      <c r="B36" s="173" t="s">
        <v>1168</v>
      </c>
      <c r="C36" s="96" t="s">
        <v>1108</v>
      </c>
      <c r="D36" s="96" t="s">
        <v>1108</v>
      </c>
      <c r="E36" s="96" t="s">
        <v>1108</v>
      </c>
      <c r="H36" s="74"/>
      <c r="L36" s="74"/>
      <c r="M36" s="74"/>
    </row>
    <row r="37" spans="1:13" x14ac:dyDescent="0.35">
      <c r="A37" s="90" t="s">
        <v>1169</v>
      </c>
      <c r="B37" s="173" t="s">
        <v>1170</v>
      </c>
      <c r="C37" s="96" t="s">
        <v>1108</v>
      </c>
      <c r="D37" s="96" t="s">
        <v>1108</v>
      </c>
      <c r="E37" s="96" t="s">
        <v>1108</v>
      </c>
      <c r="H37" s="74"/>
      <c r="L37" s="74"/>
      <c r="M37" s="74"/>
    </row>
    <row r="38" spans="1:13" x14ac:dyDescent="0.35">
      <c r="A38" s="90" t="s">
        <v>1171</v>
      </c>
      <c r="B38" s="173" t="s">
        <v>1172</v>
      </c>
      <c r="C38" s="96" t="s">
        <v>1108</v>
      </c>
      <c r="D38" s="96" t="s">
        <v>1108</v>
      </c>
      <c r="E38" s="96" t="s">
        <v>1108</v>
      </c>
      <c r="H38" s="74"/>
      <c r="L38" s="74"/>
      <c r="M38" s="74"/>
    </row>
    <row r="39" spans="1:13" x14ac:dyDescent="0.35">
      <c r="A39" s="90" t="s">
        <v>1173</v>
      </c>
      <c r="B39" s="173" t="s">
        <v>1174</v>
      </c>
      <c r="C39" s="96" t="s">
        <v>1108</v>
      </c>
      <c r="D39" s="96" t="s">
        <v>1108</v>
      </c>
      <c r="E39" s="96" t="s">
        <v>1108</v>
      </c>
      <c r="H39" s="74"/>
      <c r="L39" s="74"/>
      <c r="M39" s="74"/>
    </row>
    <row r="40" spans="1:13" x14ac:dyDescent="0.35">
      <c r="A40" s="90" t="s">
        <v>1175</v>
      </c>
      <c r="B40" s="173" t="s">
        <v>1176</v>
      </c>
      <c r="C40" s="96" t="s">
        <v>1108</v>
      </c>
      <c r="D40" s="96" t="s">
        <v>1108</v>
      </c>
      <c r="E40" s="96" t="s">
        <v>1108</v>
      </c>
      <c r="H40" s="74"/>
      <c r="L40" s="74"/>
      <c r="M40" s="74"/>
    </row>
    <row r="41" spans="1:13" x14ac:dyDescent="0.35">
      <c r="A41" s="90" t="s">
        <v>1177</v>
      </c>
      <c r="B41" s="173" t="s">
        <v>1178</v>
      </c>
      <c r="C41" s="96" t="s">
        <v>1108</v>
      </c>
      <c r="D41" s="96" t="s">
        <v>1108</v>
      </c>
      <c r="E41" s="96" t="s">
        <v>1108</v>
      </c>
      <c r="H41" s="74"/>
      <c r="L41" s="74"/>
      <c r="M41" s="74"/>
    </row>
    <row r="42" spans="1:13" x14ac:dyDescent="0.35">
      <c r="A42" s="90" t="s">
        <v>1179</v>
      </c>
      <c r="B42" s="173" t="s">
        <v>1180</v>
      </c>
      <c r="C42" s="96" t="s">
        <v>1108</v>
      </c>
      <c r="D42" s="96" t="s">
        <v>1108</v>
      </c>
      <c r="E42" s="96" t="s">
        <v>1108</v>
      </c>
      <c r="H42" s="74"/>
      <c r="L42" s="74"/>
      <c r="M42" s="74"/>
    </row>
    <row r="43" spans="1:13" x14ac:dyDescent="0.35">
      <c r="A43" s="90" t="s">
        <v>1181</v>
      </c>
      <c r="B43" s="173" t="s">
        <v>1182</v>
      </c>
      <c r="C43" s="96" t="s">
        <v>1108</v>
      </c>
      <c r="D43" s="96" t="s">
        <v>1108</v>
      </c>
      <c r="E43" s="96" t="s">
        <v>1108</v>
      </c>
      <c r="H43" s="74"/>
      <c r="L43" s="74"/>
      <c r="M43" s="74"/>
    </row>
    <row r="44" spans="1:13" x14ac:dyDescent="0.35">
      <c r="A44" s="90" t="s">
        <v>1183</v>
      </c>
      <c r="B44" s="173" t="s">
        <v>1184</v>
      </c>
      <c r="C44" s="96" t="s">
        <v>1108</v>
      </c>
      <c r="D44" s="96" t="s">
        <v>1108</v>
      </c>
      <c r="E44" s="96" t="s">
        <v>1108</v>
      </c>
      <c r="H44" s="74"/>
      <c r="L44" s="74"/>
      <c r="M44" s="74"/>
    </row>
    <row r="45" spans="1:13" x14ac:dyDescent="0.35">
      <c r="A45" s="90" t="s">
        <v>1185</v>
      </c>
      <c r="B45" s="173" t="s">
        <v>1186</v>
      </c>
      <c r="C45" s="96" t="s">
        <v>1108</v>
      </c>
      <c r="D45" s="96" t="s">
        <v>1108</v>
      </c>
      <c r="E45" s="96" t="s">
        <v>1108</v>
      </c>
      <c r="H45" s="74"/>
      <c r="L45" s="74"/>
      <c r="M45" s="74"/>
    </row>
    <row r="46" spans="1:13" x14ac:dyDescent="0.35">
      <c r="A46" s="90" t="s">
        <v>1187</v>
      </c>
      <c r="B46" s="173" t="s">
        <v>1188</v>
      </c>
      <c r="C46" s="96" t="s">
        <v>1108</v>
      </c>
      <c r="D46" s="96" t="s">
        <v>1108</v>
      </c>
      <c r="E46" s="96" t="s">
        <v>1108</v>
      </c>
      <c r="H46" s="74"/>
      <c r="L46" s="74"/>
      <c r="M46" s="74"/>
    </row>
    <row r="47" spans="1:13" x14ac:dyDescent="0.35">
      <c r="A47" s="90" t="s">
        <v>1189</v>
      </c>
      <c r="B47" s="173" t="s">
        <v>1190</v>
      </c>
      <c r="C47" s="96" t="s">
        <v>1108</v>
      </c>
      <c r="D47" s="96" t="s">
        <v>1108</v>
      </c>
      <c r="E47" s="96" t="s">
        <v>1108</v>
      </c>
      <c r="H47" s="74"/>
      <c r="L47" s="74"/>
      <c r="M47" s="74"/>
    </row>
    <row r="48" spans="1:13" x14ac:dyDescent="0.35">
      <c r="A48" s="90" t="s">
        <v>1191</v>
      </c>
      <c r="B48" s="173" t="s">
        <v>1192</v>
      </c>
      <c r="C48" s="96" t="s">
        <v>1108</v>
      </c>
      <c r="D48" s="96" t="s">
        <v>1108</v>
      </c>
      <c r="E48" s="96" t="s">
        <v>1108</v>
      </c>
      <c r="H48" s="74"/>
      <c r="L48" s="74"/>
      <c r="M48" s="74"/>
    </row>
    <row r="49" spans="1:13" x14ac:dyDescent="0.35">
      <c r="A49" s="90" t="s">
        <v>1193</v>
      </c>
      <c r="B49" s="173" t="s">
        <v>1194</v>
      </c>
      <c r="C49" s="96" t="s">
        <v>1108</v>
      </c>
      <c r="D49" s="96" t="s">
        <v>1108</v>
      </c>
      <c r="E49" s="96" t="s">
        <v>1108</v>
      </c>
      <c r="H49" s="74"/>
      <c r="L49" s="74"/>
      <c r="M49" s="74"/>
    </row>
    <row r="50" spans="1:13" x14ac:dyDescent="0.35">
      <c r="A50" s="90" t="s">
        <v>1195</v>
      </c>
      <c r="B50" s="173" t="s">
        <v>1196</v>
      </c>
      <c r="C50" s="96" t="s">
        <v>1108</v>
      </c>
      <c r="D50" s="96" t="s">
        <v>1108</v>
      </c>
      <c r="E50" s="96" t="s">
        <v>1108</v>
      </c>
      <c r="H50" s="74"/>
      <c r="L50" s="74"/>
      <c r="M50" s="74"/>
    </row>
    <row r="51" spans="1:13" x14ac:dyDescent="0.35">
      <c r="A51" s="90" t="s">
        <v>1197</v>
      </c>
      <c r="B51" s="173" t="s">
        <v>1198</v>
      </c>
      <c r="C51" s="96" t="s">
        <v>1108</v>
      </c>
      <c r="D51" s="96" t="s">
        <v>1108</v>
      </c>
      <c r="E51" s="96" t="s">
        <v>1108</v>
      </c>
      <c r="H51" s="74"/>
      <c r="L51" s="74"/>
      <c r="M51" s="74"/>
    </row>
    <row r="52" spans="1:13" x14ac:dyDescent="0.35">
      <c r="A52" s="90" t="s">
        <v>1199</v>
      </c>
      <c r="B52" s="173" t="s">
        <v>1200</v>
      </c>
      <c r="C52" s="96" t="s">
        <v>1108</v>
      </c>
      <c r="D52" s="96" t="s">
        <v>1108</v>
      </c>
      <c r="E52" s="96" t="s">
        <v>1108</v>
      </c>
      <c r="H52" s="74"/>
      <c r="L52" s="74"/>
      <c r="M52" s="74"/>
    </row>
    <row r="53" spans="1:13" x14ac:dyDescent="0.35">
      <c r="A53" s="90" t="s">
        <v>1201</v>
      </c>
      <c r="B53" s="173" t="s">
        <v>1202</v>
      </c>
      <c r="C53" s="96" t="s">
        <v>1108</v>
      </c>
      <c r="D53" s="96" t="s">
        <v>1108</v>
      </c>
      <c r="E53" s="96" t="s">
        <v>1108</v>
      </c>
      <c r="H53" s="74"/>
      <c r="L53" s="74"/>
      <c r="M53" s="74"/>
    </row>
    <row r="54" spans="1:13" x14ac:dyDescent="0.35">
      <c r="A54" s="90" t="s">
        <v>1203</v>
      </c>
      <c r="B54" s="173" t="s">
        <v>1204</v>
      </c>
      <c r="C54" s="96" t="s">
        <v>1108</v>
      </c>
      <c r="D54" s="96" t="s">
        <v>1108</v>
      </c>
      <c r="E54" s="96" t="s">
        <v>1108</v>
      </c>
      <c r="H54" s="74"/>
      <c r="L54" s="74"/>
      <c r="M54" s="74"/>
    </row>
    <row r="55" spans="1:13" x14ac:dyDescent="0.35">
      <c r="A55" s="90" t="s">
        <v>1205</v>
      </c>
      <c r="B55" s="173" t="s">
        <v>1206</v>
      </c>
      <c r="C55" s="96" t="s">
        <v>1108</v>
      </c>
      <c r="D55" s="96" t="s">
        <v>1108</v>
      </c>
      <c r="E55" s="96" t="s">
        <v>1108</v>
      </c>
      <c r="H55" s="74"/>
      <c r="L55" s="74"/>
      <c r="M55" s="74"/>
    </row>
    <row r="56" spans="1:13" x14ac:dyDescent="0.35">
      <c r="A56" s="90" t="s">
        <v>1207</v>
      </c>
      <c r="B56" s="173" t="s">
        <v>1208</v>
      </c>
      <c r="C56" s="96" t="s">
        <v>1108</v>
      </c>
      <c r="D56" s="96" t="s">
        <v>1108</v>
      </c>
      <c r="E56" s="96" t="s">
        <v>1108</v>
      </c>
      <c r="H56" s="74"/>
      <c r="L56" s="74"/>
      <c r="M56" s="74"/>
    </row>
    <row r="57" spans="1:13" x14ac:dyDescent="0.35">
      <c r="A57" s="90" t="s">
        <v>1209</v>
      </c>
      <c r="B57" s="173" t="s">
        <v>1210</v>
      </c>
      <c r="C57" s="96" t="s">
        <v>1108</v>
      </c>
      <c r="D57" s="96" t="s">
        <v>1108</v>
      </c>
      <c r="E57" s="96" t="s">
        <v>1108</v>
      </c>
      <c r="H57" s="74"/>
      <c r="L57" s="74"/>
      <c r="M57" s="74"/>
    </row>
    <row r="58" spans="1:13" x14ac:dyDescent="0.35">
      <c r="A58" s="90" t="s">
        <v>1211</v>
      </c>
      <c r="B58" s="173" t="s">
        <v>1212</v>
      </c>
      <c r="C58" s="96" t="s">
        <v>1108</v>
      </c>
      <c r="D58" s="96" t="s">
        <v>1108</v>
      </c>
      <c r="E58" s="96" t="s">
        <v>1108</v>
      </c>
      <c r="H58" s="74"/>
      <c r="L58" s="74"/>
      <c r="M58" s="74"/>
    </row>
    <row r="59" spans="1:13" x14ac:dyDescent="0.35">
      <c r="A59" s="90" t="s">
        <v>1213</v>
      </c>
      <c r="B59" s="173" t="s">
        <v>1214</v>
      </c>
      <c r="C59" s="96" t="s">
        <v>1108</v>
      </c>
      <c r="D59" s="96" t="s">
        <v>1108</v>
      </c>
      <c r="E59" s="96" t="s">
        <v>1108</v>
      </c>
      <c r="H59" s="74"/>
      <c r="L59" s="74"/>
      <c r="M59" s="74"/>
    </row>
    <row r="60" spans="1:13" outlineLevel="1" x14ac:dyDescent="0.35">
      <c r="A60" s="90" t="s">
        <v>1215</v>
      </c>
      <c r="B60" s="94"/>
      <c r="E60" s="94"/>
      <c r="F60" s="94"/>
      <c r="G60" s="94"/>
      <c r="H60" s="74"/>
      <c r="L60" s="74"/>
      <c r="M60" s="74"/>
    </row>
    <row r="61" spans="1:13" outlineLevel="1" x14ac:dyDescent="0.35">
      <c r="A61" s="90" t="s">
        <v>1216</v>
      </c>
      <c r="B61" s="94"/>
      <c r="E61" s="94"/>
      <c r="F61" s="94"/>
      <c r="G61" s="94"/>
      <c r="H61" s="74"/>
      <c r="L61" s="74"/>
      <c r="M61" s="74"/>
    </row>
    <row r="62" spans="1:13" outlineLevel="1" x14ac:dyDescent="0.35">
      <c r="A62" s="90" t="s">
        <v>1217</v>
      </c>
      <c r="B62" s="94"/>
      <c r="E62" s="94"/>
      <c r="F62" s="94"/>
      <c r="G62" s="94"/>
      <c r="H62" s="74"/>
      <c r="L62" s="74"/>
      <c r="M62" s="74"/>
    </row>
    <row r="63" spans="1:13" outlineLevel="1" x14ac:dyDescent="0.35">
      <c r="A63" s="90" t="s">
        <v>1218</v>
      </c>
      <c r="B63" s="94"/>
      <c r="E63" s="94"/>
      <c r="F63" s="94"/>
      <c r="G63" s="94"/>
      <c r="H63" s="74"/>
      <c r="L63" s="74"/>
      <c r="M63" s="74"/>
    </row>
    <row r="64" spans="1:13" outlineLevel="1" x14ac:dyDescent="0.35">
      <c r="A64" s="90" t="s">
        <v>1219</v>
      </c>
      <c r="B64" s="94"/>
      <c r="E64" s="94"/>
      <c r="F64" s="94"/>
      <c r="G64" s="94"/>
      <c r="H64" s="74"/>
      <c r="L64" s="74"/>
      <c r="M64" s="74"/>
    </row>
    <row r="65" spans="1:14" outlineLevel="1" x14ac:dyDescent="0.35">
      <c r="A65" s="90" t="s">
        <v>1220</v>
      </c>
      <c r="B65" s="94"/>
      <c r="E65" s="94"/>
      <c r="F65" s="94"/>
      <c r="G65" s="94"/>
      <c r="H65" s="74"/>
      <c r="L65" s="74"/>
      <c r="M65" s="74"/>
    </row>
    <row r="66" spans="1:14" outlineLevel="1" x14ac:dyDescent="0.35">
      <c r="A66" s="90" t="s">
        <v>1221</v>
      </c>
      <c r="B66" s="94"/>
      <c r="E66" s="94"/>
      <c r="F66" s="94"/>
      <c r="G66" s="94"/>
      <c r="H66" s="74"/>
      <c r="L66" s="74"/>
      <c r="M66" s="74"/>
    </row>
    <row r="67" spans="1:14" outlineLevel="1" x14ac:dyDescent="0.35">
      <c r="A67" s="90" t="s">
        <v>1222</v>
      </c>
      <c r="B67" s="94"/>
      <c r="E67" s="94"/>
      <c r="F67" s="94"/>
      <c r="G67" s="94"/>
      <c r="H67" s="74"/>
      <c r="L67" s="74"/>
      <c r="M67" s="74"/>
    </row>
    <row r="68" spans="1:14" outlineLevel="1" x14ac:dyDescent="0.35">
      <c r="A68" s="90" t="s">
        <v>1223</v>
      </c>
      <c r="B68" s="94"/>
      <c r="E68" s="94"/>
      <c r="F68" s="94"/>
      <c r="G68" s="94"/>
      <c r="H68" s="74"/>
      <c r="L68" s="74"/>
      <c r="M68" s="74"/>
    </row>
    <row r="69" spans="1:14" outlineLevel="1" x14ac:dyDescent="0.35">
      <c r="A69" s="90" t="s">
        <v>1224</v>
      </c>
      <c r="B69" s="94"/>
      <c r="E69" s="94"/>
      <c r="F69" s="94"/>
      <c r="G69" s="94"/>
      <c r="H69" s="74"/>
      <c r="L69" s="74"/>
      <c r="M69" s="74"/>
    </row>
    <row r="70" spans="1:14" outlineLevel="1" x14ac:dyDescent="0.35">
      <c r="A70" s="90" t="s">
        <v>1225</v>
      </c>
      <c r="B70" s="94"/>
      <c r="E70" s="94"/>
      <c r="F70" s="94"/>
      <c r="G70" s="94"/>
      <c r="H70" s="74"/>
      <c r="L70" s="74"/>
      <c r="M70" s="74"/>
    </row>
    <row r="71" spans="1:14" outlineLevel="1" x14ac:dyDescent="0.35">
      <c r="A71" s="90" t="s">
        <v>1226</v>
      </c>
      <c r="B71" s="94"/>
      <c r="E71" s="94"/>
      <c r="F71" s="94"/>
      <c r="G71" s="94"/>
      <c r="H71" s="74"/>
      <c r="L71" s="74"/>
      <c r="M71" s="74"/>
    </row>
    <row r="72" spans="1:14" outlineLevel="1" x14ac:dyDescent="0.35">
      <c r="A72" s="90" t="s">
        <v>1227</v>
      </c>
      <c r="B72" s="94"/>
      <c r="E72" s="94"/>
      <c r="F72" s="94"/>
      <c r="G72" s="94"/>
      <c r="H72" s="74"/>
      <c r="L72" s="74"/>
      <c r="M72" s="74"/>
    </row>
    <row r="73" spans="1:14" ht="18.5" x14ac:dyDescent="0.35">
      <c r="A73" s="88"/>
      <c r="B73" s="87" t="s">
        <v>1127</v>
      </c>
      <c r="C73" s="88"/>
      <c r="D73" s="88"/>
      <c r="E73" s="88"/>
      <c r="F73" s="88"/>
      <c r="G73" s="88"/>
      <c r="H73" s="74"/>
    </row>
    <row r="74" spans="1:14" ht="15" customHeight="1" x14ac:dyDescent="0.35">
      <c r="A74" s="99"/>
      <c r="B74" s="100" t="s">
        <v>847</v>
      </c>
      <c r="C74" s="99" t="s">
        <v>1228</v>
      </c>
      <c r="D74" s="99" t="s">
        <v>1229</v>
      </c>
      <c r="E74" s="102" t="s">
        <v>1230</v>
      </c>
      <c r="F74" s="102" t="s">
        <v>1231</v>
      </c>
      <c r="G74" s="99" t="s">
        <v>1232</v>
      </c>
      <c r="H74" s="75"/>
      <c r="I74" s="75"/>
      <c r="J74" s="75"/>
      <c r="K74" s="75"/>
      <c r="L74" s="75"/>
      <c r="M74" s="75"/>
      <c r="N74" s="75"/>
    </row>
    <row r="75" spans="1:14" x14ac:dyDescent="0.35">
      <c r="A75" s="90" t="s">
        <v>1233</v>
      </c>
      <c r="B75" s="90" t="s">
        <v>1234</v>
      </c>
      <c r="C75" s="189"/>
      <c r="D75" s="189"/>
      <c r="E75" s="189">
        <v>3.2851697463613085</v>
      </c>
      <c r="F75" s="189"/>
      <c r="G75" s="189">
        <f>SUM(C75:F75)</f>
        <v>3.2851697463613085</v>
      </c>
      <c r="H75" s="74"/>
    </row>
    <row r="76" spans="1:14" x14ac:dyDescent="0.35">
      <c r="A76" s="90" t="s">
        <v>1235</v>
      </c>
      <c r="B76" s="90" t="s">
        <v>1236</v>
      </c>
      <c r="C76" s="189"/>
      <c r="D76" s="189"/>
      <c r="E76" s="189">
        <v>10.101587831531903</v>
      </c>
      <c r="F76" s="189"/>
      <c r="G76" s="189">
        <f>SUM(C76:F76)</f>
        <v>10.101587831531903</v>
      </c>
    </row>
    <row r="77" spans="1:14" ht="58" outlineLevel="1" x14ac:dyDescent="0.35">
      <c r="A77" s="90" t="s">
        <v>1237</v>
      </c>
      <c r="G77" s="90" t="s">
        <v>1238</v>
      </c>
      <c r="H77" s="74"/>
    </row>
    <row r="78" spans="1:14" outlineLevel="1" x14ac:dyDescent="0.35">
      <c r="A78" s="90" t="s">
        <v>1239</v>
      </c>
      <c r="H78" s="74"/>
    </row>
    <row r="79" spans="1:14" outlineLevel="1" x14ac:dyDescent="0.35">
      <c r="A79" s="90" t="s">
        <v>1240</v>
      </c>
      <c r="H79" s="74"/>
    </row>
    <row r="80" spans="1:14" outlineLevel="1" x14ac:dyDescent="0.35">
      <c r="A80" s="90" t="s">
        <v>1241</v>
      </c>
      <c r="H80" s="74"/>
    </row>
    <row r="81" spans="1:8" x14ac:dyDescent="0.35">
      <c r="A81" s="99"/>
      <c r="B81" s="100" t="s">
        <v>1242</v>
      </c>
      <c r="C81" s="99" t="s">
        <v>800</v>
      </c>
      <c r="D81" s="99" t="s">
        <v>801</v>
      </c>
      <c r="E81" s="102" t="s">
        <v>859</v>
      </c>
      <c r="F81" s="102" t="s">
        <v>1032</v>
      </c>
      <c r="G81" s="102" t="s">
        <v>1243</v>
      </c>
      <c r="H81" s="74"/>
    </row>
    <row r="82" spans="1:8" x14ac:dyDescent="0.35">
      <c r="A82" s="90" t="s">
        <v>1244</v>
      </c>
      <c r="B82" s="90" t="s">
        <v>1245</v>
      </c>
      <c r="C82" s="189" t="s">
        <v>1105</v>
      </c>
      <c r="D82" s="189" t="s">
        <v>1105</v>
      </c>
      <c r="E82" s="189">
        <v>0</v>
      </c>
      <c r="F82" s="189" t="s">
        <v>1105</v>
      </c>
      <c r="G82" s="189">
        <v>0</v>
      </c>
      <c r="H82" s="74"/>
    </row>
    <row r="83" spans="1:8" x14ac:dyDescent="0.35">
      <c r="A83" s="90" t="s">
        <v>1246</v>
      </c>
      <c r="B83" s="90" t="s">
        <v>1247</v>
      </c>
      <c r="C83" s="189" t="s">
        <v>1105</v>
      </c>
      <c r="D83" s="189" t="s">
        <v>1105</v>
      </c>
      <c r="E83" s="189">
        <v>0</v>
      </c>
      <c r="F83" s="189" t="s">
        <v>1105</v>
      </c>
      <c r="G83" s="189">
        <f>E83</f>
        <v>0</v>
      </c>
      <c r="H83" s="74"/>
    </row>
    <row r="84" spans="1:8" x14ac:dyDescent="0.35">
      <c r="A84" s="90" t="s">
        <v>1248</v>
      </c>
      <c r="B84" s="90" t="s">
        <v>1249</v>
      </c>
      <c r="C84" s="189" t="s">
        <v>1105</v>
      </c>
      <c r="D84" s="189" t="s">
        <v>1105</v>
      </c>
      <c r="E84" s="189">
        <v>0</v>
      </c>
      <c r="F84" s="189" t="s">
        <v>1105</v>
      </c>
      <c r="G84" s="189">
        <f t="shared" ref="G84:G86" si="0">E84</f>
        <v>0</v>
      </c>
      <c r="H84" s="74"/>
    </row>
    <row r="85" spans="1:8" x14ac:dyDescent="0.35">
      <c r="A85" s="90" t="s">
        <v>1250</v>
      </c>
      <c r="B85" s="90" t="s">
        <v>1251</v>
      </c>
      <c r="C85" s="189" t="s">
        <v>1105</v>
      </c>
      <c r="D85" s="189" t="s">
        <v>1105</v>
      </c>
      <c r="E85" s="189">
        <v>0</v>
      </c>
      <c r="F85" s="189" t="s">
        <v>1105</v>
      </c>
      <c r="G85" s="189">
        <f t="shared" si="0"/>
        <v>0</v>
      </c>
      <c r="H85" s="74"/>
    </row>
    <row r="86" spans="1:8" x14ac:dyDescent="0.35">
      <c r="A86" s="90" t="s">
        <v>1252</v>
      </c>
      <c r="B86" s="90" t="s">
        <v>1253</v>
      </c>
      <c r="C86" s="189" t="s">
        <v>1105</v>
      </c>
      <c r="D86" s="189" t="s">
        <v>1105</v>
      </c>
      <c r="E86" s="189">
        <v>0</v>
      </c>
      <c r="F86" s="189" t="s">
        <v>1105</v>
      </c>
      <c r="G86" s="189">
        <f t="shared" si="0"/>
        <v>0</v>
      </c>
      <c r="H86" s="74"/>
    </row>
    <row r="87" spans="1:8" outlineLevel="1" x14ac:dyDescent="0.35">
      <c r="A87" s="90" t="s">
        <v>1254</v>
      </c>
      <c r="H87" s="74"/>
    </row>
    <row r="88" spans="1:8" outlineLevel="1" x14ac:dyDescent="0.35">
      <c r="A88" s="90" t="s">
        <v>1255</v>
      </c>
      <c r="H88" s="74"/>
    </row>
    <row r="89" spans="1:8" outlineLevel="1" x14ac:dyDescent="0.35">
      <c r="A89" s="90" t="s">
        <v>1256</v>
      </c>
      <c r="H89" s="74"/>
    </row>
    <row r="90" spans="1:8" outlineLevel="1" x14ac:dyDescent="0.35">
      <c r="A90" s="90" t="s">
        <v>1257</v>
      </c>
      <c r="H90" s="74"/>
    </row>
    <row r="91" spans="1:8" x14ac:dyDescent="0.35">
      <c r="H91" s="74"/>
    </row>
    <row r="92" spans="1:8" x14ac:dyDescent="0.35">
      <c r="H92" s="74"/>
    </row>
    <row r="93" spans="1:8" x14ac:dyDescent="0.35">
      <c r="H93" s="74"/>
    </row>
    <row r="94" spans="1:8" x14ac:dyDescent="0.35">
      <c r="H94" s="74"/>
    </row>
    <row r="95" spans="1:8" x14ac:dyDescent="0.35">
      <c r="H95" s="74"/>
    </row>
    <row r="96" spans="1:8" x14ac:dyDescent="0.35">
      <c r="H96" s="74"/>
    </row>
    <row r="97" spans="8:8" x14ac:dyDescent="0.35">
      <c r="H97" s="74"/>
    </row>
    <row r="98" spans="8:8" x14ac:dyDescent="0.35">
      <c r="H98" s="74"/>
    </row>
    <row r="99" spans="8:8" x14ac:dyDescent="0.35">
      <c r="H99" s="74"/>
    </row>
    <row r="100" spans="8:8" x14ac:dyDescent="0.35">
      <c r="H100" s="74"/>
    </row>
    <row r="101" spans="8:8" x14ac:dyDescent="0.35">
      <c r="H101" s="74"/>
    </row>
    <row r="102" spans="8:8" x14ac:dyDescent="0.35">
      <c r="H102" s="74"/>
    </row>
    <row r="103" spans="8:8" x14ac:dyDescent="0.35">
      <c r="H103" s="74"/>
    </row>
    <row r="104" spans="8:8" x14ac:dyDescent="0.35">
      <c r="H104" s="74"/>
    </row>
    <row r="105" spans="8:8" x14ac:dyDescent="0.35">
      <c r="H105" s="74"/>
    </row>
    <row r="106" spans="8:8" x14ac:dyDescent="0.35">
      <c r="H106" s="74"/>
    </row>
    <row r="107" spans="8:8" x14ac:dyDescent="0.35">
      <c r="H107" s="74"/>
    </row>
    <row r="108" spans="8:8" x14ac:dyDescent="0.35">
      <c r="H108" s="74"/>
    </row>
    <row r="109" spans="8:8" x14ac:dyDescent="0.35">
      <c r="H109" s="74"/>
    </row>
    <row r="110" spans="8:8" x14ac:dyDescent="0.35">
      <c r="H110" s="74"/>
    </row>
    <row r="111" spans="8:8" x14ac:dyDescent="0.35">
      <c r="H111" s="74"/>
    </row>
    <row r="112" spans="8:8" x14ac:dyDescent="0.35">
      <c r="H112" s="74"/>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0daebee-5dc0-462b-9184-46e0d194f09a" xsi:nil="true"/>
    <lcf76f155ced4ddcb4097134ff3c332f xmlns="db0948df-0904-41c0-9f40-edb4211c212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5942D282D62EE48B04D529480B0DC6A" ma:contentTypeVersion="10" ma:contentTypeDescription="Crear nuevo documento." ma:contentTypeScope="" ma:versionID="ce77ad4613aebaadd711fa3ce5be09f6">
  <xsd:schema xmlns:xsd="http://www.w3.org/2001/XMLSchema" xmlns:xs="http://www.w3.org/2001/XMLSchema" xmlns:p="http://schemas.microsoft.com/office/2006/metadata/properties" xmlns:ns2="db0948df-0904-41c0-9f40-edb4211c2122" xmlns:ns3="b0daebee-5dc0-462b-9184-46e0d194f09a" targetNamespace="http://schemas.microsoft.com/office/2006/metadata/properties" ma:root="true" ma:fieldsID="87aeede08d0092334e8684ca3db960a6" ns2:_="" ns3:_="">
    <xsd:import namespace="db0948df-0904-41c0-9f40-edb4211c2122"/>
    <xsd:import namespace="b0daebee-5dc0-462b-9184-46e0d194f0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948df-0904-41c0-9f40-edb4211c2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001a227-9f58-4069-9a3b-796403065ab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daebee-5dc0-462b-9184-46e0d194f0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ea1902-8bb5-45fa-b28e-b4d1b75dc374}" ma:internalName="TaxCatchAll" ma:showField="CatchAllData" ma:web="b0daebee-5dc0-462b-9184-46e0d194f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 ds:uri="b0daebee-5dc0-462b-9184-46e0d194f09a"/>
    <ds:schemaRef ds:uri="db0948df-0904-41c0-9f40-edb4211c2122"/>
  </ds:schemaRefs>
</ds:datastoreItem>
</file>

<file path=customXml/itemProps3.xml><?xml version="1.0" encoding="utf-8"?>
<ds:datastoreItem xmlns:ds="http://schemas.openxmlformats.org/officeDocument/2006/customXml" ds:itemID="{D8206B7B-E849-47E3-A3C8-5E528C1C1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948df-0904-41c0-9f40-edb4211c2122"/>
    <ds:schemaRef ds:uri="b0daebee-5dc0-462b-9184-46e0d194f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Disclaimer</vt:lpstr>
      <vt:lpstr>Introduction</vt:lpstr>
      <vt:lpstr>Completion Instructions</vt:lpstr>
      <vt:lpstr>FAQ</vt:lpstr>
      <vt:lpstr>A. HTT General</vt:lpstr>
      <vt:lpstr>B2. HTT Public Sector Assets</vt:lpstr>
      <vt:lpstr>C. HTT Harmonised Glossary</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Maria del Carmen Martinez Tortosa</cp:lastModifiedBy>
  <dcterms:created xsi:type="dcterms:W3CDTF">2025-09-04T15:20:53Z</dcterms:created>
  <dcterms:modified xsi:type="dcterms:W3CDTF">2026-05-04T07:22:04Z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0x01010025942D282D62EE48B04D529480B0DC6A</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71059da9-32d2-42de-90ca-cb127cf8a400_Enabled">
    <vt:lpwstr>true</vt:lpwstr>
  </property>
  <property fmtid="{D5CDD505-2E9C-101B-9397-08002B2CF9AE}" pid="6" name="MSIP_Label_71059da9-32d2-42de-90ca-cb127cf8a400_SetDate">
    <vt:lpwstr>2026-01-26T13:46:18Z</vt:lpwstr>
  </property>
  <property fmtid="{D5CDD505-2E9C-101B-9397-08002B2CF9AE}" pid="7" name="MSIP_Label_71059da9-32d2-42de-90ca-cb127cf8a400_Method">
    <vt:lpwstr>Privileged</vt:lpwstr>
  </property>
  <property fmtid="{D5CDD505-2E9C-101B-9397-08002B2CF9AE}" pid="8" name="MSIP_Label_71059da9-32d2-42de-90ca-cb127cf8a400_Name">
    <vt:lpwstr>Interno</vt:lpwstr>
  </property>
  <property fmtid="{D5CDD505-2E9C-101B-9397-08002B2CF9AE}" pid="9" name="MSIP_Label_71059da9-32d2-42de-90ca-cb127cf8a400_SiteId">
    <vt:lpwstr>952b0d9a-07ed-40de-a91c-1b17472d382e</vt:lpwstr>
  </property>
  <property fmtid="{D5CDD505-2E9C-101B-9397-08002B2CF9AE}" pid="10" name="MSIP_Label_71059da9-32d2-42de-90ca-cb127cf8a400_ActionId">
    <vt:lpwstr>28f698fd-1a8c-4ecd-ba22-36b9eb665f91</vt:lpwstr>
  </property>
  <property fmtid="{D5CDD505-2E9C-101B-9397-08002B2CF9AE}" pid="11" name="MSIP_Label_71059da9-32d2-42de-90ca-cb127cf8a400_ContentBits">
    <vt:lpwstr>0</vt:lpwstr>
  </property>
</Properties>
</file>