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4C15FFD6-6A4B-4C50-8212-C2DA90F81900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Portada" sheetId="32" r:id="rId1"/>
    <sheet name="Datos significativos" sheetId="1" r:id="rId2"/>
    <sheet name="Balance" sheetId="39" r:id="rId3"/>
    <sheet name="Recursos gestionados" sheetId="19" r:id="rId4"/>
    <sheet name="Credito a la clientela" sheetId="38" r:id="rId5"/>
    <sheet name="Gestion del riesgo" sheetId="5" r:id="rId6"/>
    <sheet name="Activos adjudicados" sheetId="41" r:id="rId7"/>
    <sheet name="Solvencia" sheetId="31" r:id="rId8"/>
    <sheet name="Rdos consolidados y rentab" sheetId="8" r:id="rId9"/>
    <sheet name="Rendimientos y costes" sheetId="26" r:id="rId10"/>
  </sheets>
  <externalReferences>
    <externalReference r:id="rId11"/>
    <externalReference r:id="rId12"/>
  </externalReferences>
  <definedNames>
    <definedName name="_xlnm.Print_Area" localSheetId="6">'Activos adjudicados'!$C$3:$O$72</definedName>
    <definedName name="_xlnm.Print_Area" localSheetId="2">Balance!$C$3:$O$55</definedName>
    <definedName name="_xlnm.Print_Area" localSheetId="4">'Credito a la clientela'!$C$3:$O$33</definedName>
    <definedName name="_xlnm.Print_Area" localSheetId="1">'Datos significativos'!$C$3:$O$73</definedName>
    <definedName name="_xlnm.Print_Area" localSheetId="5">'Gestion del riesgo'!$C$3:$O$93</definedName>
    <definedName name="_xlnm.Print_Area" localSheetId="8">'Rdos consolidados y rentab'!$C$3:$L$36</definedName>
    <definedName name="_xlnm.Print_Area" localSheetId="3">'Recursos gestionados'!$C$3:$O$30</definedName>
    <definedName name="_xlnm.Print_Area" localSheetId="9">'Rendimientos y costes'!$C$4:$S$31</definedName>
    <definedName name="_xlnm.Print_Area" localSheetId="7">Solvencia!$C$3:$O$49</definedName>
    <definedName name="_xlnm.Database" localSheetId="6">#REF!</definedName>
    <definedName name="_xlnm.Database">#REF!</definedName>
    <definedName name="dATOSSFINAL2003X">[1]CargaSfinal!$A$3:$G$1115</definedName>
    <definedName name="dtal1">"[cuadrosispamarmensual2004.xls]rentbdtal2004!af96"</definedName>
    <definedName name="rango4">[2]Datos!$E$150:$J$150,[2]Datos!$E$157:$J$157,[2]Datos!$E$164:$J$164,[2]Datos!$E$171:$J$171,[2]Datos!$E$178:$J$178,[2]Datos!$E$185:$J$185,[2]Datos!$B$212:$I$212,[2]Datos!$B$221:$I$221,[2]Datos!$B$229:$D$240,[2]Datos!$B$245:$C$254</definedName>
    <definedName name="RangoCompleto" localSheetId="6">#REF!</definedName>
    <definedName name="RangoCompleto">#REF!</definedName>
    <definedName name="RangoPrimeraColumna" localSheetId="6">#REF!</definedName>
    <definedName name="RangoPrimeraColumna">#REF!</definedName>
    <definedName name="RangoPrimeraFila" localSheetId="6">#REF!</definedName>
    <definedName name="RangoPrimeraFi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41" l="1"/>
  <c r="O48" i="41"/>
  <c r="N43" i="41"/>
  <c r="O43" i="41"/>
  <c r="N12" i="41"/>
  <c r="O12" i="41"/>
  <c r="N45" i="41"/>
  <c r="O45" i="41"/>
  <c r="N69" i="41"/>
  <c r="N66" i="41"/>
  <c r="N60" i="41"/>
  <c r="N25" i="41"/>
  <c r="O25" i="41"/>
  <c r="N22" i="41"/>
  <c r="O22" i="41"/>
  <c r="N10" i="41"/>
  <c r="O10" i="41"/>
  <c r="N26" i="41"/>
  <c r="O26" i="41"/>
  <c r="N55" i="41"/>
  <c r="N46" i="41"/>
  <c r="O46" i="41"/>
  <c r="N49" i="41"/>
  <c r="O49" i="41"/>
  <c r="N42" i="41"/>
  <c r="O42" i="41"/>
  <c r="N67" i="41"/>
  <c r="N70" i="41"/>
  <c r="N65" i="41"/>
  <c r="N27" i="41"/>
  <c r="O27" i="41"/>
  <c r="N56" i="41"/>
  <c r="N53" i="41"/>
  <c r="N20" i="41"/>
  <c r="O20" i="41"/>
  <c r="N28" i="41"/>
  <c r="O28" i="41"/>
  <c r="N57" i="41"/>
  <c r="N54" i="41"/>
  <c r="N14" i="41"/>
  <c r="N44" i="41"/>
  <c r="O44" i="41"/>
  <c r="O41" i="41"/>
  <c r="N41" i="41"/>
  <c r="N47" i="41"/>
  <c r="O47" i="41"/>
  <c r="N71" i="41"/>
  <c r="N64" i="41"/>
  <c r="N52" i="41"/>
  <c r="N68" i="41"/>
  <c r="N58" i="41"/>
  <c r="N23" i="41"/>
  <c r="O23" i="41"/>
  <c r="N59" i="41"/>
  <c r="N24" i="41"/>
  <c r="O24" i="41"/>
  <c r="N21" i="41"/>
  <c r="O21" i="41"/>
  <c r="N15" i="41" l="1"/>
  <c r="N35" i="41"/>
  <c r="O35" i="41"/>
  <c r="N11" i="41"/>
  <c r="O11" i="41"/>
  <c r="N21" i="5"/>
  <c r="O21" i="5"/>
  <c r="O23" i="5"/>
  <c r="N23" i="5"/>
  <c r="N32" i="41"/>
  <c r="O32" i="41"/>
  <c r="N30" i="41"/>
  <c r="O30" i="41"/>
  <c r="N25" i="5"/>
  <c r="N31" i="41"/>
  <c r="O31" i="41"/>
  <c r="N34" i="41"/>
  <c r="O34" i="41"/>
  <c r="N37" i="41"/>
  <c r="O37" i="41"/>
  <c r="N36" i="41"/>
  <c r="O36" i="41"/>
  <c r="N33" i="41"/>
  <c r="O33" i="41"/>
  <c r="N38" i="41"/>
  <c r="O38" i="41"/>
  <c r="N22" i="5" l="1"/>
  <c r="O22" i="5"/>
  <c r="N27" i="5"/>
  <c r="N63" i="41"/>
  <c r="N71" i="5" l="1"/>
  <c r="O71" i="5"/>
  <c r="N70" i="5" l="1"/>
  <c r="O70" i="5"/>
  <c r="N85" i="5"/>
  <c r="O85" i="5"/>
  <c r="N73" i="5"/>
  <c r="O73" i="5"/>
  <c r="N72" i="5"/>
  <c r="O72" i="5"/>
  <c r="N78" i="5"/>
  <c r="O78" i="5"/>
  <c r="N84" i="5"/>
  <c r="O84" i="5"/>
  <c r="N79" i="5" l="1"/>
  <c r="O79" i="5"/>
  <c r="N90" i="5"/>
  <c r="N69" i="5"/>
  <c r="O69" i="5"/>
  <c r="N77" i="5"/>
  <c r="O77" i="5"/>
  <c r="N83" i="5" l="1"/>
  <c r="O83" i="5"/>
  <c r="O76" i="5"/>
  <c r="N76" i="5"/>
  <c r="N89" i="5"/>
  <c r="O75" i="5"/>
  <c r="N75" i="5"/>
  <c r="N91" i="5"/>
  <c r="O82" i="5" l="1"/>
  <c r="N82" i="5"/>
  <c r="N81" i="5"/>
  <c r="O81" i="5"/>
  <c r="N88" i="5"/>
  <c r="N87" i="5"/>
  <c r="L72" i="5" l="1"/>
  <c r="K72" i="5"/>
  <c r="L71" i="5"/>
  <c r="K71" i="5"/>
  <c r="L84" i="5"/>
  <c r="K84" i="5"/>
  <c r="K49" i="41"/>
  <c r="L49" i="41"/>
  <c r="L48" i="41"/>
  <c r="K48" i="41"/>
  <c r="K28" i="41"/>
  <c r="L28" i="41"/>
  <c r="L22" i="41"/>
  <c r="K22" i="41"/>
  <c r="L24" i="41"/>
  <c r="K24" i="41"/>
  <c r="L46" i="41"/>
  <c r="K46" i="41"/>
  <c r="L42" i="41"/>
  <c r="K42" i="41"/>
  <c r="L23" i="41"/>
  <c r="K23" i="41"/>
  <c r="L21" i="41"/>
  <c r="K21" i="41"/>
  <c r="L47" i="41"/>
  <c r="K47" i="41"/>
  <c r="L43" i="41"/>
  <c r="K43" i="41"/>
  <c r="L25" i="41"/>
  <c r="K25" i="41"/>
  <c r="L45" i="41"/>
  <c r="K45" i="41"/>
  <c r="L27" i="41"/>
  <c r="K27" i="41"/>
  <c r="L44" i="41"/>
  <c r="K44" i="41"/>
  <c r="K26" i="41"/>
  <c r="L26" i="41"/>
  <c r="L33" i="41" l="1"/>
  <c r="K33" i="41"/>
  <c r="L34" i="41"/>
  <c r="K34" i="41"/>
  <c r="L32" i="41"/>
  <c r="K32" i="41"/>
  <c r="L36" i="41"/>
  <c r="K36" i="41"/>
  <c r="K31" i="41"/>
  <c r="L31" i="41"/>
  <c r="L35" i="41"/>
  <c r="K35" i="41"/>
  <c r="L37" i="41"/>
  <c r="K37" i="41"/>
  <c r="K38" i="41"/>
  <c r="L38" i="41"/>
  <c r="K70" i="5"/>
  <c r="L70" i="5"/>
  <c r="K73" i="5"/>
  <c r="L73" i="5"/>
  <c r="K85" i="5"/>
  <c r="L85" i="5"/>
  <c r="K60" i="41"/>
  <c r="K69" i="5" l="1"/>
  <c r="L69" i="5"/>
  <c r="L79" i="5"/>
  <c r="K79" i="5"/>
  <c r="L78" i="5"/>
  <c r="K78" i="5"/>
  <c r="L83" i="5"/>
  <c r="K83" i="5"/>
  <c r="K59" i="41"/>
  <c r="K55" i="41"/>
  <c r="K58" i="41"/>
  <c r="K56" i="41"/>
  <c r="K57" i="41"/>
  <c r="K54" i="41"/>
  <c r="K53" i="41"/>
  <c r="K81" i="5" l="1"/>
  <c r="L81" i="5"/>
  <c r="L82" i="5"/>
  <c r="K82" i="5"/>
  <c r="K90" i="5"/>
  <c r="K91" i="5"/>
  <c r="K77" i="5"/>
  <c r="L77" i="5"/>
  <c r="K71" i="41"/>
  <c r="K68" i="41"/>
  <c r="K69" i="41"/>
  <c r="K65" i="41"/>
  <c r="K70" i="41"/>
  <c r="K64" i="41"/>
  <c r="K66" i="41"/>
  <c r="L20" i="41"/>
  <c r="K20" i="41"/>
  <c r="K10" i="41"/>
  <c r="L10" i="41"/>
  <c r="K67" i="41"/>
  <c r="K21" i="5" l="1"/>
  <c r="L21" i="5"/>
  <c r="K89" i="5"/>
  <c r="K76" i="5"/>
  <c r="L76" i="5"/>
  <c r="L75" i="5"/>
  <c r="K75" i="5"/>
  <c r="K12" i="41"/>
  <c r="L12" i="41"/>
  <c r="L41" i="41"/>
  <c r="K41" i="41"/>
  <c r="L30" i="41" l="1"/>
  <c r="K30" i="41"/>
  <c r="L11" i="41"/>
  <c r="K11" i="41"/>
  <c r="L23" i="5"/>
  <c r="K23" i="5"/>
  <c r="K87" i="5"/>
  <c r="K88" i="5"/>
  <c r="K14" i="41"/>
  <c r="K52" i="41"/>
  <c r="K25" i="5" l="1"/>
  <c r="L22" i="5"/>
  <c r="K22" i="5"/>
  <c r="K15" i="41" l="1"/>
  <c r="K27" i="5" l="1"/>
  <c r="K63" i="41"/>
  <c r="K49" i="5" l="1"/>
  <c r="N45" i="5"/>
  <c r="L49" i="5" l="1"/>
  <c r="L45" i="5"/>
  <c r="K45" i="5"/>
  <c r="O45" i="5"/>
  <c r="K65" i="5"/>
  <c r="O49" i="5"/>
  <c r="K64" i="5"/>
  <c r="L64" i="5"/>
  <c r="L65" i="5"/>
  <c r="N64" i="5"/>
  <c r="O64" i="5"/>
  <c r="N49" i="5"/>
  <c r="N65" i="5"/>
  <c r="O63" i="5"/>
  <c r="O65" i="5"/>
  <c r="K63" i="5"/>
  <c r="L63" i="5"/>
  <c r="N63" i="5"/>
  <c r="O45" i="39" l="1"/>
  <c r="O19" i="39"/>
  <c r="O14" i="39"/>
  <c r="O17" i="39"/>
  <c r="O23" i="39"/>
  <c r="O27" i="39"/>
  <c r="O10" i="39"/>
  <c r="O12" i="39" l="1"/>
  <c r="O25" i="39"/>
  <c r="O37" i="39"/>
  <c r="O40" i="39"/>
  <c r="O15" i="39"/>
  <c r="O53" i="39"/>
  <c r="O11" i="39"/>
  <c r="O29" i="39"/>
  <c r="O50" i="39"/>
  <c r="O39" i="39"/>
  <c r="O22" i="39"/>
  <c r="O38" i="39"/>
  <c r="O24" i="39"/>
  <c r="O26" i="39"/>
  <c r="O31" i="39"/>
  <c r="O51" i="39"/>
  <c r="O43" i="39"/>
  <c r="O32" i="39"/>
  <c r="O21" i="39"/>
  <c r="O41" i="39"/>
  <c r="O18" i="39"/>
  <c r="O49" i="39"/>
  <c r="O22" i="1"/>
  <c r="O52" i="39"/>
  <c r="O28" i="39"/>
  <c r="L25" i="39"/>
  <c r="L37" i="39"/>
  <c r="L15" i="39"/>
  <c r="L40" i="39"/>
  <c r="L10" i="39"/>
  <c r="L12" i="39"/>
  <c r="L22" i="39"/>
  <c r="L38" i="39"/>
  <c r="L24" i="39"/>
  <c r="L26" i="39"/>
  <c r="L42" i="39"/>
  <c r="L31" i="39"/>
  <c r="L51" i="39"/>
  <c r="L43" i="39"/>
  <c r="L32" i="39"/>
  <c r="O42" i="39"/>
  <c r="L21" i="39"/>
  <c r="L41" i="39"/>
  <c r="L18" i="39"/>
  <c r="L49" i="39"/>
  <c r="L22" i="1"/>
  <c r="L52" i="39"/>
  <c r="L28" i="39"/>
  <c r="L53" i="39"/>
  <c r="L11" i="39"/>
  <c r="L29" i="39"/>
  <c r="L50" i="39"/>
  <c r="L39" i="39"/>
  <c r="L17" i="39"/>
  <c r="L14" i="39"/>
  <c r="L19" i="39"/>
  <c r="L45" i="39"/>
  <c r="L27" i="39"/>
  <c r="L23" i="39"/>
  <c r="N42" i="39"/>
  <c r="K42" i="39"/>
  <c r="N21" i="39"/>
  <c r="K21" i="39"/>
  <c r="K22" i="39"/>
  <c r="N22" i="39"/>
  <c r="N31" i="39"/>
  <c r="K31" i="39"/>
  <c r="K25" i="39"/>
  <c r="N25" i="39"/>
  <c r="K38" i="39"/>
  <c r="N38" i="39"/>
  <c r="N41" i="39"/>
  <c r="K41" i="39"/>
  <c r="N37" i="39"/>
  <c r="K37" i="39"/>
  <c r="N15" i="39"/>
  <c r="K15" i="39"/>
  <c r="K18" i="39"/>
  <c r="N18" i="39"/>
  <c r="K53" i="39"/>
  <c r="N53" i="39"/>
  <c r="N14" i="39"/>
  <c r="K14" i="39"/>
  <c r="K51" i="39"/>
  <c r="N51" i="39"/>
  <c r="K49" i="39"/>
  <c r="N49" i="39"/>
  <c r="N11" i="39"/>
  <c r="K11" i="39"/>
  <c r="K19" i="39"/>
  <c r="N19" i="39"/>
  <c r="N43" i="39"/>
  <c r="K43" i="39"/>
  <c r="N22" i="1"/>
  <c r="K22" i="1"/>
  <c r="N29" i="39"/>
  <c r="K29" i="39"/>
  <c r="N45" i="39"/>
  <c r="K45" i="39"/>
  <c r="K24" i="39"/>
  <c r="N24" i="39"/>
  <c r="N32" i="39"/>
  <c r="K32" i="39"/>
  <c r="K50" i="39"/>
  <c r="N50" i="39"/>
  <c r="N52" i="39"/>
  <c r="K52" i="39"/>
  <c r="K40" i="39"/>
  <c r="N40" i="39"/>
  <c r="K10" i="39"/>
  <c r="N10" i="39"/>
  <c r="N27" i="39"/>
  <c r="K27" i="39"/>
  <c r="N39" i="39"/>
  <c r="K39" i="39"/>
  <c r="N23" i="39"/>
  <c r="K23" i="39"/>
  <c r="N12" i="39"/>
  <c r="K12" i="39"/>
  <c r="K26" i="39"/>
  <c r="N26" i="39"/>
  <c r="K28" i="39"/>
  <c r="N28" i="39"/>
  <c r="N17" i="39"/>
  <c r="K17" i="39"/>
  <c r="N47" i="39" l="1"/>
  <c r="K48" i="39"/>
  <c r="N48" i="39"/>
  <c r="K47" i="39"/>
  <c r="L48" i="39"/>
  <c r="O48" i="39"/>
  <c r="L47" i="39"/>
  <c r="O47" i="39"/>
  <c r="O59" i="5" l="1"/>
  <c r="O16" i="38"/>
  <c r="L16" i="38"/>
  <c r="L59" i="5"/>
  <c r="N16" i="38"/>
  <c r="K16" i="38"/>
  <c r="K59" i="5"/>
  <c r="N59" i="5"/>
  <c r="K27" i="8" l="1"/>
  <c r="L16" i="1"/>
  <c r="K16" i="1"/>
  <c r="L27" i="8"/>
  <c r="K10" i="8"/>
  <c r="L24" i="8"/>
  <c r="K23" i="8"/>
  <c r="L26" i="8"/>
  <c r="K32" i="8"/>
  <c r="K19" i="8"/>
  <c r="L22" i="8"/>
  <c r="K21" i="8"/>
  <c r="L11" i="8"/>
  <c r="L14" i="8"/>
  <c r="L21" i="8"/>
  <c r="K17" i="1"/>
  <c r="L30" i="8"/>
  <c r="K29" i="8"/>
  <c r="L10" i="8"/>
  <c r="K14" i="8"/>
  <c r="K26" i="8"/>
  <c r="L34" i="8"/>
  <c r="K30" i="8"/>
  <c r="L33" i="8"/>
  <c r="L17" i="1"/>
  <c r="L13" i="8"/>
  <c r="L32" i="8"/>
  <c r="L31" i="8"/>
  <c r="L23" i="8"/>
  <c r="L19" i="8"/>
  <c r="K17" i="8"/>
  <c r="K33" i="8"/>
  <c r="K34" i="8"/>
  <c r="K31" i="8"/>
  <c r="K22" i="8"/>
  <c r="K13" i="8"/>
  <c r="K11" i="8"/>
  <c r="L17" i="8"/>
  <c r="L29" i="8"/>
  <c r="K24" i="8"/>
  <c r="L15" i="1"/>
  <c r="K15" i="1"/>
  <c r="K15" i="8" l="1"/>
  <c r="L16" i="8"/>
  <c r="K12" i="1"/>
  <c r="L12" i="1"/>
  <c r="K16" i="8"/>
  <c r="L18" i="8"/>
  <c r="K12" i="8"/>
  <c r="L12" i="8"/>
  <c r="L15" i="8"/>
  <c r="K18" i="8"/>
  <c r="L20" i="8" l="1"/>
  <c r="K13" i="1"/>
  <c r="K20" i="8"/>
  <c r="L13" i="1"/>
  <c r="K14" i="1" l="1"/>
  <c r="K63" i="1"/>
  <c r="N63" i="1"/>
  <c r="K25" i="8"/>
  <c r="L14" i="1"/>
  <c r="L28" i="8"/>
  <c r="K28" i="8"/>
  <c r="L25" i="8"/>
  <c r="O16" i="19" l="1"/>
  <c r="O30" i="1" l="1"/>
  <c r="O10" i="38"/>
  <c r="O15" i="5"/>
  <c r="O17" i="19"/>
  <c r="O23" i="38"/>
  <c r="O21" i="1"/>
  <c r="O19" i="38"/>
  <c r="O27" i="38"/>
  <c r="O32" i="1"/>
  <c r="O40" i="5"/>
  <c r="O54" i="5"/>
  <c r="N60" i="1"/>
  <c r="K60" i="1"/>
  <c r="O24" i="38"/>
  <c r="K24" i="38"/>
  <c r="N24" i="38"/>
  <c r="L24" i="38"/>
  <c r="K62" i="1"/>
  <c r="N62" i="1"/>
  <c r="K21" i="1"/>
  <c r="N21" i="1"/>
  <c r="L21" i="1"/>
  <c r="N61" i="1"/>
  <c r="O39" i="5"/>
  <c r="K39" i="5"/>
  <c r="N39" i="5"/>
  <c r="L39" i="5"/>
  <c r="N10" i="38"/>
  <c r="K10" i="38"/>
  <c r="L10" i="38"/>
  <c r="N17" i="19"/>
  <c r="K17" i="19"/>
  <c r="L17" i="19"/>
  <c r="N16" i="19"/>
  <c r="K16" i="19"/>
  <c r="L16" i="19"/>
  <c r="O10" i="19"/>
  <c r="K10" i="19"/>
  <c r="N10" i="19"/>
  <c r="L10" i="19"/>
  <c r="N23" i="38"/>
  <c r="K23" i="38"/>
  <c r="L23" i="38"/>
  <c r="K15" i="5"/>
  <c r="N15" i="5"/>
  <c r="L15" i="5"/>
  <c r="O35" i="39"/>
  <c r="N35" i="39"/>
  <c r="K35" i="39"/>
  <c r="L35" i="39"/>
  <c r="K19" i="38"/>
  <c r="N19" i="38"/>
  <c r="L19" i="38"/>
  <c r="N40" i="5"/>
  <c r="K40" i="5"/>
  <c r="L40" i="5"/>
  <c r="O11" i="38"/>
  <c r="N11" i="38"/>
  <c r="K11" i="38"/>
  <c r="L11" i="38"/>
  <c r="O15" i="19"/>
  <c r="K15" i="19"/>
  <c r="N15" i="19"/>
  <c r="L15" i="19"/>
  <c r="K32" i="1"/>
  <c r="N32" i="1"/>
  <c r="L32" i="1"/>
  <c r="N54" i="5"/>
  <c r="K54" i="5"/>
  <c r="L54" i="5"/>
  <c r="N30" i="1"/>
  <c r="K30" i="1"/>
  <c r="N27" i="38"/>
  <c r="K27" i="38"/>
  <c r="O53" i="5"/>
  <c r="K53" i="5"/>
  <c r="N53" i="5"/>
  <c r="L53" i="5"/>
  <c r="O28" i="38"/>
  <c r="K28" i="38"/>
  <c r="N28" i="38"/>
  <c r="L28" i="38"/>
  <c r="N56" i="1"/>
  <c r="K56" i="1"/>
  <c r="O34" i="31"/>
  <c r="N44" i="31"/>
  <c r="K44" i="31"/>
  <c r="L44" i="31"/>
  <c r="N18" i="31"/>
  <c r="K18" i="31"/>
  <c r="O35" i="31"/>
  <c r="N25" i="19"/>
  <c r="K25" i="19"/>
  <c r="L25" i="19"/>
  <c r="N26" i="19"/>
  <c r="K26" i="19"/>
  <c r="L26" i="19"/>
  <c r="N24" i="19"/>
  <c r="K24" i="19"/>
  <c r="L24" i="19"/>
  <c r="N25" i="31"/>
  <c r="K25" i="31"/>
  <c r="L25" i="31"/>
  <c r="O44" i="31"/>
  <c r="N36" i="31"/>
  <c r="K36" i="31"/>
  <c r="N26" i="31"/>
  <c r="K26" i="31"/>
  <c r="L26" i="31"/>
  <c r="N41" i="31"/>
  <c r="K41" i="31"/>
  <c r="L41" i="31"/>
  <c r="N35" i="31"/>
  <c r="K35" i="31"/>
  <c r="L35" i="31"/>
  <c r="O69" i="1"/>
  <c r="O25" i="31"/>
  <c r="N24" i="1"/>
  <c r="K24" i="1"/>
  <c r="L24" i="1"/>
  <c r="O46" i="31"/>
  <c r="O31" i="31"/>
  <c r="N20" i="31"/>
  <c r="K20" i="31"/>
  <c r="L20" i="31"/>
  <c r="N49" i="1"/>
  <c r="K49" i="1"/>
  <c r="O20" i="31"/>
  <c r="N17" i="31"/>
  <c r="K17" i="31"/>
  <c r="L17" i="31"/>
  <c r="O38" i="31"/>
  <c r="N39" i="1"/>
  <c r="K39" i="1"/>
  <c r="N53" i="1"/>
  <c r="K53" i="1"/>
  <c r="O26" i="19"/>
  <c r="N12" i="31"/>
  <c r="K12" i="31"/>
  <c r="L12" i="31"/>
  <c r="N47" i="31"/>
  <c r="K47" i="31"/>
  <c r="L47" i="31"/>
  <c r="N67" i="1"/>
  <c r="K67" i="1"/>
  <c r="L67" i="1"/>
  <c r="L30" i="1"/>
  <c r="O33" i="31"/>
  <c r="N35" i="1"/>
  <c r="K35" i="1"/>
  <c r="N54" i="1"/>
  <c r="K54" i="1"/>
  <c r="O24" i="19"/>
  <c r="N47" i="1"/>
  <c r="K47" i="1"/>
  <c r="N42" i="1"/>
  <c r="K42" i="1"/>
  <c r="L42" i="1"/>
  <c r="N39" i="31"/>
  <c r="K39" i="31"/>
  <c r="N15" i="31"/>
  <c r="K15" i="31"/>
  <c r="O14" i="31"/>
  <c r="O22" i="19"/>
  <c r="N46" i="1"/>
  <c r="K46" i="1"/>
  <c r="N46" i="31"/>
  <c r="K46" i="31"/>
  <c r="L46" i="31"/>
  <c r="N34" i="31"/>
  <c r="K34" i="31"/>
  <c r="L34" i="31"/>
  <c r="N55" i="1"/>
  <c r="K55" i="1"/>
  <c r="O17" i="31"/>
  <c r="O67" i="1"/>
  <c r="O12" i="31"/>
  <c r="O68" i="1"/>
  <c r="O23" i="19"/>
  <c r="N33" i="31"/>
  <c r="K33" i="31"/>
  <c r="L33" i="31"/>
  <c r="N48" i="1"/>
  <c r="K48" i="1"/>
  <c r="O10" i="31"/>
  <c r="N32" i="31"/>
  <c r="K32" i="31"/>
  <c r="L32" i="31"/>
  <c r="N23" i="31"/>
  <c r="K23" i="31"/>
  <c r="L23" i="31"/>
  <c r="O11" i="31"/>
  <c r="O23" i="31"/>
  <c r="O24" i="1"/>
  <c r="N11" i="31"/>
  <c r="K11" i="31"/>
  <c r="L11" i="31"/>
  <c r="N20" i="38"/>
  <c r="K20" i="38"/>
  <c r="L20" i="38"/>
  <c r="N10" i="31"/>
  <c r="K10" i="31"/>
  <c r="L10" i="31"/>
  <c r="N68" i="1"/>
  <c r="K68" i="1"/>
  <c r="L68" i="1"/>
  <c r="L27" i="38"/>
  <c r="N13" i="31"/>
  <c r="K13" i="31"/>
  <c r="L13" i="31"/>
  <c r="O25" i="19"/>
  <c r="N69" i="1"/>
  <c r="K69" i="1"/>
  <c r="L69" i="1"/>
  <c r="N45" i="31"/>
  <c r="K45" i="31"/>
  <c r="L45" i="31"/>
  <c r="O32" i="31"/>
  <c r="N21" i="31"/>
  <c r="K21" i="31"/>
  <c r="O20" i="38"/>
  <c r="O26" i="31"/>
  <c r="N31" i="31"/>
  <c r="K31" i="31"/>
  <c r="L31" i="31"/>
  <c r="O13" i="31"/>
  <c r="N22" i="19"/>
  <c r="K22" i="19"/>
  <c r="L22" i="19"/>
  <c r="O45" i="31"/>
  <c r="N23" i="19"/>
  <c r="K23" i="19"/>
  <c r="L23" i="19"/>
  <c r="N42" i="31"/>
  <c r="K42" i="31"/>
  <c r="O47" i="31"/>
  <c r="N40" i="1"/>
  <c r="K40" i="1"/>
  <c r="N38" i="31"/>
  <c r="K38" i="31"/>
  <c r="L38" i="31"/>
  <c r="O41" i="31"/>
  <c r="O24" i="31"/>
  <c r="O42" i="1"/>
  <c r="N41" i="1"/>
  <c r="K41" i="1"/>
  <c r="N14" i="31"/>
  <c r="K14" i="31"/>
  <c r="L14" i="31"/>
  <c r="N24" i="31"/>
  <c r="K24" i="31"/>
  <c r="L24" i="31"/>
  <c r="O55" i="5" l="1"/>
  <c r="N56" i="5"/>
  <c r="K56" i="5"/>
  <c r="L56" i="5"/>
  <c r="I27" i="19"/>
  <c r="N55" i="5"/>
  <c r="K55" i="5"/>
  <c r="L55" i="5"/>
  <c r="O56" i="5"/>
  <c r="O57" i="5" l="1"/>
  <c r="O47" i="5"/>
  <c r="L31" i="1"/>
  <c r="L18" i="38"/>
  <c r="L57" i="5"/>
  <c r="L13" i="38"/>
  <c r="O31" i="1"/>
  <c r="L47" i="5"/>
  <c r="N13" i="38"/>
  <c r="K13" i="38"/>
  <c r="O18" i="38"/>
  <c r="N18" i="38"/>
  <c r="K18" i="38"/>
  <c r="N57" i="5"/>
  <c r="K57" i="5"/>
  <c r="N31" i="1"/>
  <c r="K31" i="1"/>
  <c r="K47" i="5"/>
  <c r="N47" i="5"/>
  <c r="O13" i="38"/>
  <c r="L11" i="19" l="1"/>
  <c r="O30" i="38"/>
  <c r="L14" i="19"/>
  <c r="L18" i="19"/>
  <c r="L30" i="38"/>
  <c r="L34" i="39"/>
  <c r="L11" i="5"/>
  <c r="K11" i="19"/>
  <c r="K14" i="19"/>
  <c r="N14" i="19"/>
  <c r="K30" i="38"/>
  <c r="N30" i="38"/>
  <c r="O11" i="5"/>
  <c r="N11" i="5"/>
  <c r="K11" i="5"/>
  <c r="K16" i="5"/>
  <c r="N16" i="5"/>
  <c r="N34" i="1"/>
  <c r="K34" i="1"/>
  <c r="O34" i="39"/>
  <c r="K34" i="39"/>
  <c r="N34" i="39"/>
  <c r="O18" i="19"/>
  <c r="N18" i="19"/>
  <c r="K18" i="19"/>
  <c r="O14" i="19"/>
  <c r="L36" i="39" l="1"/>
  <c r="O46" i="5"/>
  <c r="L23" i="1"/>
  <c r="L12" i="19"/>
  <c r="L19" i="19"/>
  <c r="L12" i="38"/>
  <c r="O19" i="19"/>
  <c r="K23" i="1"/>
  <c r="K12" i="19"/>
  <c r="E27" i="19"/>
  <c r="K36" i="39"/>
  <c r="O12" i="38"/>
  <c r="K12" i="38"/>
  <c r="N12" i="38"/>
  <c r="K19" i="19"/>
  <c r="N19" i="19"/>
  <c r="N11" i="19"/>
  <c r="O11" i="19"/>
  <c r="K46" i="5"/>
  <c r="N46" i="5"/>
  <c r="L46" i="5"/>
  <c r="K31" i="5"/>
  <c r="N31" i="5"/>
  <c r="K33" i="5"/>
  <c r="N33" i="5"/>
  <c r="N12" i="19" l="1"/>
  <c r="N27" i="19" s="1"/>
  <c r="N36" i="39"/>
  <c r="L27" i="19"/>
  <c r="K27" i="19"/>
  <c r="L21" i="38"/>
  <c r="L29" i="1"/>
  <c r="L14" i="38"/>
  <c r="O14" i="38"/>
  <c r="L21" i="19"/>
  <c r="L17" i="38"/>
  <c r="O29" i="38"/>
  <c r="K17" i="38"/>
  <c r="N17" i="38"/>
  <c r="O21" i="38"/>
  <c r="N21" i="38"/>
  <c r="K21" i="38"/>
  <c r="O29" i="1"/>
  <c r="K29" i="1"/>
  <c r="N29" i="1"/>
  <c r="N14" i="38"/>
  <c r="K14" i="38"/>
  <c r="K21" i="19"/>
  <c r="N23" i="1"/>
  <c r="O23" i="1"/>
  <c r="O12" i="19"/>
  <c r="G27" i="19"/>
  <c r="O36" i="39"/>
  <c r="O17" i="38"/>
  <c r="O12" i="5" l="1"/>
  <c r="O22" i="38"/>
  <c r="O25" i="1"/>
  <c r="L22" i="38"/>
  <c r="L25" i="1"/>
  <c r="O27" i="19"/>
  <c r="N29" i="38"/>
  <c r="N12" i="5"/>
  <c r="N22" i="38"/>
  <c r="K22" i="38"/>
  <c r="N25" i="1"/>
  <c r="K25" i="1"/>
  <c r="N21" i="19"/>
  <c r="O21" i="19"/>
  <c r="K29" i="5"/>
  <c r="N29" i="5"/>
  <c r="N14" i="5" l="1"/>
  <c r="N33" i="1"/>
  <c r="K61" i="1" l="1"/>
  <c r="N41" i="5" l="1"/>
  <c r="K41" i="5"/>
  <c r="L41" i="5"/>
  <c r="O41" i="5"/>
  <c r="L12" i="5" l="1"/>
  <c r="K12" i="5"/>
  <c r="L29" i="38"/>
  <c r="K29" i="38"/>
  <c r="K33" i="1" l="1"/>
  <c r="K14" i="5"/>
  <c r="O28" i="19" l="1"/>
  <c r="N28" i="19"/>
  <c r="L28" i="19" l="1"/>
  <c r="K28" i="19"/>
</calcChain>
</file>

<file path=xl/sharedStrings.xml><?xml version="1.0" encoding="utf-8"?>
<sst xmlns="http://schemas.openxmlformats.org/spreadsheetml/2006/main" count="588" uniqueCount="243">
  <si>
    <t>Activos totales en balance</t>
  </si>
  <si>
    <t>Margen de intereses</t>
  </si>
  <si>
    <t>Margen bruto</t>
  </si>
  <si>
    <t>Resultado antes de impuestos</t>
  </si>
  <si>
    <t>Resultado atribuido a la entidad dominante</t>
  </si>
  <si>
    <t>ROA (%)</t>
  </si>
  <si>
    <t>ROE (%)</t>
  </si>
  <si>
    <t>Depósitos con entidades de contrapartida central</t>
  </si>
  <si>
    <t>Depósitos a plazo</t>
  </si>
  <si>
    <t>Fondos propios</t>
  </si>
  <si>
    <t>Rendimientos y costes</t>
  </si>
  <si>
    <t>(Datos en miles de euros y tipos elevados al año)</t>
  </si>
  <si>
    <t>Saldos medios</t>
  </si>
  <si>
    <t>Peso (%)</t>
  </si>
  <si>
    <t>Productos o costes</t>
  </si>
  <si>
    <t>Tipos (%)</t>
  </si>
  <si>
    <t>Comisiones netas</t>
  </si>
  <si>
    <t xml:space="preserve">           </t>
  </si>
  <si>
    <t xml:space="preserve">  </t>
  </si>
  <si>
    <t>%</t>
  </si>
  <si>
    <t xml:space="preserve"> </t>
  </si>
  <si>
    <t>Datos significativos</t>
  </si>
  <si>
    <t>(Datos en miles de €)</t>
  </si>
  <si>
    <t>Volumen de negocio</t>
  </si>
  <si>
    <t>Gestión del riesgo</t>
  </si>
  <si>
    <t>Resultados</t>
  </si>
  <si>
    <t>Rentabilidad y eficiencia</t>
  </si>
  <si>
    <t>Otros datos</t>
  </si>
  <si>
    <t>Balance</t>
  </si>
  <si>
    <t>Recursos gestionados</t>
  </si>
  <si>
    <t>Resultados consolidados y rentabilidad</t>
  </si>
  <si>
    <t>Intermediarios financieros</t>
  </si>
  <si>
    <t>Cartera de valores</t>
  </si>
  <si>
    <t>Otros activos</t>
  </si>
  <si>
    <t xml:space="preserve">    Total empleos (b)</t>
  </si>
  <si>
    <t>Otros recursos</t>
  </si>
  <si>
    <t>Recursos propios</t>
  </si>
  <si>
    <t xml:space="preserve">        Total recursos (d)</t>
  </si>
  <si>
    <t>Margen con clientes (a-c)</t>
  </si>
  <si>
    <t>Margen de intereses (b-d)</t>
  </si>
  <si>
    <t>Capital</t>
  </si>
  <si>
    <t>RORWA (%)</t>
  </si>
  <si>
    <t>Deducciones capital ordinario</t>
  </si>
  <si>
    <t>Capital de nivel 1 ordinario</t>
  </si>
  <si>
    <t>Recursos fuera de balance</t>
  </si>
  <si>
    <t>Interanual</t>
  </si>
  <si>
    <t xml:space="preserve">Margen explotación </t>
  </si>
  <si>
    <t>PASIVO</t>
  </si>
  <si>
    <t>Abs.</t>
  </si>
  <si>
    <t>ACTIVO</t>
  </si>
  <si>
    <t>Recursos propios computables</t>
  </si>
  <si>
    <t>Capital de nivel 2</t>
  </si>
  <si>
    <t>%ATM</t>
  </si>
  <si>
    <t>Oficinas</t>
  </si>
  <si>
    <t>Empleados</t>
  </si>
  <si>
    <t>Socios</t>
  </si>
  <si>
    <t>MARGEN DE INTERESES</t>
  </si>
  <si>
    <t>Resultado entidades valoradas por método de la participación</t>
  </si>
  <si>
    <t>Otros Productos/Cargas de explotación</t>
  </si>
  <si>
    <t>MARGEN BRUTO</t>
  </si>
  <si>
    <t>Gastos de Administración</t>
  </si>
  <si>
    <t xml:space="preserve">Gastos de personal </t>
  </si>
  <si>
    <t xml:space="preserve">Otros gastos generales de administración </t>
  </si>
  <si>
    <t xml:space="preserve">Amortización </t>
  </si>
  <si>
    <t>MARGEN DE EXPLOTACIÓN</t>
  </si>
  <si>
    <t xml:space="preserve">Dotaciones a provisiones (neto) </t>
  </si>
  <si>
    <t>RESULTADO DE LA ACTIVIDAD DE EXPLOTACIÓN</t>
  </si>
  <si>
    <t xml:space="preserve">RESULTADO ANTES DE IMPUESTOS </t>
  </si>
  <si>
    <t xml:space="preserve">Impuesto sobre beneficios </t>
  </si>
  <si>
    <t xml:space="preserve">RESULTADO CONSOLIDADO DEL EJERCICIO </t>
  </si>
  <si>
    <t>Activos dudosos de la Inversión Crediticia</t>
  </si>
  <si>
    <t>Subasta BCE</t>
  </si>
  <si>
    <t>LTD (%)</t>
  </si>
  <si>
    <t>CET 1 (%)</t>
  </si>
  <si>
    <t>Tier 2 (%)</t>
  </si>
  <si>
    <t>Coeficiente de solvencia (%)</t>
  </si>
  <si>
    <t>Ratio de Eficiencia (%)</t>
  </si>
  <si>
    <t>Resultado consolidado del ejercicio</t>
  </si>
  <si>
    <t>Depósitos de clientes</t>
  </si>
  <si>
    <t>Coeficiente de Solvencia (%)</t>
  </si>
  <si>
    <t>Liquidez</t>
  </si>
  <si>
    <t>NSFR (%)</t>
  </si>
  <si>
    <t>Diferencias de cambio</t>
  </si>
  <si>
    <t>Pérdidas por deterioro de activos financieros</t>
  </si>
  <si>
    <t>Pérdidas por deterioro del resto de activos</t>
  </si>
  <si>
    <t>Fondos de inversión</t>
  </si>
  <si>
    <t>Planes de pensiones</t>
  </si>
  <si>
    <t>Seguros de ahorro</t>
  </si>
  <si>
    <t>Renta fija y variable</t>
  </si>
  <si>
    <t>Efectivo, saldos en efectivo en bancos centrales y otros depósitos a la vista</t>
  </si>
  <si>
    <t>Activos financieros designados a valor razonable con cambios en resultados</t>
  </si>
  <si>
    <t>Derivados - contabilidad de coberturas</t>
  </si>
  <si>
    <t>Inversiones en negocios conjuntos y asociadas</t>
  </si>
  <si>
    <t>Activos tangibles</t>
  </si>
  <si>
    <t>Activos intangibles</t>
  </si>
  <si>
    <t>Activos por impuestos</t>
  </si>
  <si>
    <t>Pasivos financieros a coste amortizado</t>
  </si>
  <si>
    <t>Provisiones</t>
  </si>
  <si>
    <t>Pasivos por impuestos</t>
  </si>
  <si>
    <t>Otros pasivos</t>
  </si>
  <si>
    <t xml:space="preserve">  De los cuales: fondo de la obra social (solo cajas de ahorros y cooperativas de crédito)</t>
  </si>
  <si>
    <t>Resultados atribuibles a los propietarios de la dominante</t>
  </si>
  <si>
    <t>Otro resultado global acumulado</t>
  </si>
  <si>
    <t>Intereses minoritarios [participaciones no dominantes]</t>
  </si>
  <si>
    <t xml:space="preserve">  Administraciones públicas</t>
  </si>
  <si>
    <t xml:space="preserve">  Otras sociedades financieras</t>
  </si>
  <si>
    <t xml:space="preserve">  Sociedades no financieras</t>
  </si>
  <si>
    <t xml:space="preserve">  Hogares</t>
  </si>
  <si>
    <t>Corrección por Riesgo de Crédito de la clientela</t>
  </si>
  <si>
    <t>Ingresos por intereses</t>
  </si>
  <si>
    <t>Gastos por intereses</t>
  </si>
  <si>
    <t>Ingresos por dividendos</t>
  </si>
  <si>
    <t>Ganancias/Pérdidas por activos y pasivos financieros</t>
  </si>
  <si>
    <t>De los que: Contribución al FEP</t>
  </si>
  <si>
    <t>Ganancias/pérdidas al dar de baja en cuentas activos no financieros y participaciones, netas</t>
  </si>
  <si>
    <t>Ganancias/pérdidas procedentes de activos no corrientes</t>
  </si>
  <si>
    <t>Recursos mayoristas</t>
  </si>
  <si>
    <t>Inversión Crediticia Bruta</t>
  </si>
  <si>
    <t>Inversión Crediticia Sana</t>
  </si>
  <si>
    <t xml:space="preserve">    Vista</t>
  </si>
  <si>
    <t xml:space="preserve">    Plazo</t>
  </si>
  <si>
    <t>Entidades de crédito pasivas</t>
  </si>
  <si>
    <t>Dividendos a cuenta</t>
  </si>
  <si>
    <t>De los que:</t>
  </si>
  <si>
    <t>Préstamos y anticipos de la clientela</t>
  </si>
  <si>
    <t>Depósitos en bancos centrales</t>
  </si>
  <si>
    <t>Valores representativos de deuda emitidos</t>
  </si>
  <si>
    <t>Ganancias acumuladas/Reservas de revalorización/otras reservas</t>
  </si>
  <si>
    <t>Capital/Instrumentos de capital/prima de emisión/valores propios</t>
  </si>
  <si>
    <t>Recursos minoristas de balance</t>
  </si>
  <si>
    <t>Participaciones emitidas + cédulas *</t>
  </si>
  <si>
    <t>* Cédulas =  cédulas hipotecarias + cédulas territoriales</t>
  </si>
  <si>
    <t>Ratio de Apalancamiento (%)</t>
  </si>
  <si>
    <t>Cobertura de dudosos</t>
  </si>
  <si>
    <t>Cobertura de no dudosos</t>
  </si>
  <si>
    <t>Total coberturas</t>
  </si>
  <si>
    <t>Dudosos &gt; 90 días</t>
  </si>
  <si>
    <t>Total</t>
  </si>
  <si>
    <t>Promotores inmobiliarios</t>
  </si>
  <si>
    <t>Cobertura de la Inversión Crediticia</t>
  </si>
  <si>
    <t>Préstamos reestructurados</t>
  </si>
  <si>
    <t>Total préstamos reestructurados</t>
  </si>
  <si>
    <t>Solvencia</t>
  </si>
  <si>
    <t>Phased in</t>
  </si>
  <si>
    <t>Fully loaded</t>
  </si>
  <si>
    <t>Cobertura (%)</t>
  </si>
  <si>
    <t>Dudosos subjetivos</t>
  </si>
  <si>
    <t>Detalle de crédito dudoso</t>
  </si>
  <si>
    <t>Detalle de crédito dudoso por segmento</t>
  </si>
  <si>
    <t>Dudoso</t>
  </si>
  <si>
    <t>No dudoso</t>
  </si>
  <si>
    <t xml:space="preserve">Detalle coberturas </t>
  </si>
  <si>
    <t>Activos adjudicados</t>
  </si>
  <si>
    <t>Pág. 1/9</t>
  </si>
  <si>
    <t>Pág. 2/9</t>
  </si>
  <si>
    <t>Pág. 3/9</t>
  </si>
  <si>
    <t>Pág. 4/9</t>
  </si>
  <si>
    <t>Pág. 7/9</t>
  </si>
  <si>
    <t>Pág. 8/9</t>
  </si>
  <si>
    <t>Pág. 9/9</t>
  </si>
  <si>
    <t>Pág. 6/9</t>
  </si>
  <si>
    <t>Pág.5/9</t>
  </si>
  <si>
    <t>* Principalmente adquisición temporal de activos.</t>
  </si>
  <si>
    <t>Riesgos dudosos totales</t>
  </si>
  <si>
    <t>Riesgos contingentes</t>
  </si>
  <si>
    <t>Riesgos totales</t>
  </si>
  <si>
    <t>Tasa de cobertura de la morosidad (%)</t>
  </si>
  <si>
    <t>Activos adjudicados (netos)</t>
  </si>
  <si>
    <t>Activos adjudicados (brutos)</t>
  </si>
  <si>
    <t>Coberturas</t>
  </si>
  <si>
    <t xml:space="preserve">Cobertura con Quitas (%) </t>
  </si>
  <si>
    <t>Tasa de morosidad (%)</t>
  </si>
  <si>
    <t>Tasa de Morosidad (%)</t>
  </si>
  <si>
    <t>Total Inversión Crediticia</t>
  </si>
  <si>
    <t>Riesgos fuera de balance</t>
  </si>
  <si>
    <t>de los que: riesgos contingentes dudosos</t>
  </si>
  <si>
    <t>Activos financieros mantenidos para negociar</t>
  </si>
  <si>
    <t>Activos financieros no destinados a negociación valorados obligatoriamente a valor razonable con cambios en resultados</t>
  </si>
  <si>
    <t>Activos financieros a coste amortizado</t>
  </si>
  <si>
    <t>Activos financieros a valor razonable con cambios en otro resultado global</t>
  </si>
  <si>
    <t>Activos no corrientes y grupos enajenables de elementos que se han clasificado como mantenidos para la venta</t>
  </si>
  <si>
    <t>Pasivos financieros mantenidos para negociar</t>
  </si>
  <si>
    <t>Inversión Crediticia</t>
  </si>
  <si>
    <t>Crédito a la clientela minorista bruto (a)</t>
  </si>
  <si>
    <t>Riesgos contingentes dudosos</t>
  </si>
  <si>
    <t>Crédito a la clientela minorista (bruto)</t>
  </si>
  <si>
    <t>Cartera de renta fija de clientes</t>
  </si>
  <si>
    <t>Total recursos en balance</t>
  </si>
  <si>
    <t>Recursos gestionados minoristas</t>
  </si>
  <si>
    <t>Total Recursos gestionados</t>
  </si>
  <si>
    <t>Activos ponderados por riesgo</t>
  </si>
  <si>
    <t>Por riesgo de crédito</t>
  </si>
  <si>
    <t>Por riesgo operacional</t>
  </si>
  <si>
    <t>Por otros riesgos</t>
  </si>
  <si>
    <t>Crédito a la clientela sano minorista</t>
  </si>
  <si>
    <t>Otros créditos *</t>
  </si>
  <si>
    <t>Trimestral</t>
  </si>
  <si>
    <t>Gap de Negocio</t>
  </si>
  <si>
    <t>LCR (%)</t>
  </si>
  <si>
    <t>Solvencia phased In</t>
  </si>
  <si>
    <t>Solvencia fully loaded</t>
  </si>
  <si>
    <t>Reservas y Resultados</t>
  </si>
  <si>
    <t>Plusvalías AFDV/Otros</t>
  </si>
  <si>
    <t>Operaciones del mercado monetario</t>
  </si>
  <si>
    <t>Activos no corrientes en venta</t>
  </si>
  <si>
    <t>Existencias</t>
  </si>
  <si>
    <t>Inversiones Inmobiliarias</t>
  </si>
  <si>
    <t>Desglose por tipo de bien</t>
  </si>
  <si>
    <t>Tasa de cobertura (%)</t>
  </si>
  <si>
    <t>Ratio de activo irregular (%)</t>
  </si>
  <si>
    <t>Tasa de cobertura activo irregular (%)</t>
  </si>
  <si>
    <t>Tasa de cobertura activo irregular con quitas (%)</t>
  </si>
  <si>
    <t>Activo Irregular</t>
  </si>
  <si>
    <t>Detalle Préstamos reestructurados</t>
  </si>
  <si>
    <t xml:space="preserve">Activos adjudicados (brutos) </t>
  </si>
  <si>
    <t>Cobertura de Activos adjudicados</t>
  </si>
  <si>
    <t>Activos inmobiliarios con origen adjudicado</t>
  </si>
  <si>
    <t>Coberturas de activos adjudicados</t>
  </si>
  <si>
    <t>Activos inmobiliarios con origen adjudicado (brutos)</t>
  </si>
  <si>
    <t>Activos inmobiliarios con origen adjudicado (Cobertura)</t>
  </si>
  <si>
    <t>Activos inmobiliarios con origen adjudicado (% Cobertura)</t>
  </si>
  <si>
    <t>Bienes inmuebles de uso residencial</t>
  </si>
  <si>
    <t>Bienes inmuebles comerciales</t>
  </si>
  <si>
    <t xml:space="preserve">Otros </t>
  </si>
  <si>
    <t>De los que: En construcción</t>
  </si>
  <si>
    <t>De los que: Suelo Urbano</t>
  </si>
  <si>
    <t>De los que: Suelo Urbanizable</t>
  </si>
  <si>
    <t>De los que: Suelo Rustico</t>
  </si>
  <si>
    <t>Depósitos a la vista</t>
  </si>
  <si>
    <t>Recursos minoristas: (c)</t>
  </si>
  <si>
    <t>Texas ratio</t>
  </si>
  <si>
    <r>
      <t xml:space="preserve">Activos adjudicados </t>
    </r>
    <r>
      <rPr>
        <b/>
        <vertAlign val="superscript"/>
        <sz val="12"/>
        <color rgb="FF006A78"/>
        <rFont val="Calibri"/>
        <family val="2"/>
        <scheme val="minor"/>
      </rPr>
      <t>(*)</t>
    </r>
  </si>
  <si>
    <r>
      <t>Tasa de cobertura con Quitas (%)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</si>
  <si>
    <r>
      <rPr>
        <vertAlign val="superscript"/>
        <sz val="9"/>
        <color rgb="FF006A78"/>
        <rFont val="Calibri"/>
        <family val="2"/>
        <scheme val="minor"/>
      </rPr>
      <t>(*)</t>
    </r>
    <r>
      <rPr>
        <sz val="9"/>
        <color rgb="FF006A78"/>
        <rFont val="Calibri"/>
        <family val="2"/>
        <scheme val="minor"/>
      </rPr>
      <t xml:space="preserve"> No incluye las inversiones inmobiliarias.</t>
    </r>
  </si>
  <si>
    <r>
      <t xml:space="preserve">Activo Adjudicados </t>
    </r>
    <r>
      <rPr>
        <b/>
        <vertAlign val="superscript"/>
        <sz val="11"/>
        <color rgb="FF006A78"/>
        <rFont val="Calibri"/>
        <family val="2"/>
        <scheme val="minor"/>
      </rPr>
      <t>(*)</t>
    </r>
  </si>
  <si>
    <r>
      <t>Tasa de cobertura activos adjudicados (%)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</si>
  <si>
    <r>
      <t>Tasa de cobertura activos adjudicados con quitas (%)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</si>
  <si>
    <t>Activos inmobiliarios con origen adjudicado (Neto)</t>
  </si>
  <si>
    <t xml:space="preserve">Activos adjudicados (netos) </t>
  </si>
  <si>
    <t xml:space="preserve"> PATRIMONIO NETO</t>
  </si>
  <si>
    <t>Pasivos subordinados/ Deuda senior preferred</t>
  </si>
  <si>
    <t>Tasa de morosidad neta (%)</t>
  </si>
  <si>
    <t>Ratio de activo irregular neta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</si>
</sst>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);\(#,##0\);\ &quot; - &quot;"/>
    <numFmt numFmtId="166" formatCode="#,##0.0_);\(#,##0.0\);\ &quot; - &quot;"/>
    <numFmt numFmtId="167" formatCode="#,##0.00_);\(#,##0.00\);\ &quot; - &quot;"/>
    <numFmt numFmtId="168" formatCode="_-* #,##0.00\ _P_t_a_-;\-* #,##0.00\ _P_t_a_-;_-* &quot;-&quot;??\ _P_t_a_-;_-@_-"/>
    <numFmt numFmtId="169" formatCode="#,##0;\(#,##0\)"/>
    <numFmt numFmtId="170" formatCode="#,##0.00;\(#,##0.00\)"/>
    <numFmt numFmtId="171" formatCode="#,##0;\(#,##0\);\ &quot; - &quot;"/>
    <numFmt numFmtId="172" formatCode="0.00%;\(0.00%\);\-"/>
    <numFmt numFmtId="173" formatCode="0.0%;\(0.0%\);\-"/>
    <numFmt numFmtId="174" formatCode="#,##0.00;\(#,##0.00\);\ &quot; - &quot;"/>
    <numFmt numFmtId="175" formatCode="#,##0.00%\ ;\(#,##0.00%\);\-"/>
    <numFmt numFmtId="176" formatCode="#,##0;\(#,##0\);\-"/>
    <numFmt numFmtId="177" formatCode="#,"/>
    <numFmt numFmtId="178" formatCode="_-* #,##0.00\ [$€]_-;\-* #,##0.00\ [$€]_-;_-* &quot;-&quot;??\ [$€]_-;_-@_-"/>
    <numFmt numFmtId="179" formatCode="#,#00"/>
    <numFmt numFmtId="180" formatCode="#.##000"/>
    <numFmt numFmtId="181" formatCode="\$#,#00"/>
    <numFmt numFmtId="182" formatCode="0.0%"/>
    <numFmt numFmtId="183" formatCode="&quot;$&quot;#,##0_);[Red]\(&quot;$&quot;#,##0\)"/>
    <numFmt numFmtId="184" formatCode="dd\ mmmyy"/>
    <numFmt numFmtId="185" formatCode="dd\ mmmyy\ hh:mm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96A8D"/>
      <name val="Calibri"/>
      <family val="2"/>
      <scheme val="minor"/>
    </font>
    <font>
      <b/>
      <sz val="8"/>
      <color rgb="FF0A749A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sz val="11"/>
      <name val="??"/>
      <family val="3"/>
      <charset val="129"/>
    </font>
    <font>
      <b/>
      <sz val="9"/>
      <name val="Tahoma"/>
      <family val="2"/>
    </font>
    <font>
      <b/>
      <u/>
      <sz val="11"/>
      <color indexed="37"/>
      <name val="Arial"/>
      <family val="2"/>
    </font>
    <font>
      <b/>
      <sz val="9"/>
      <color indexed="42"/>
      <name val="Tahoma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8.4"/>
      <color indexed="12"/>
      <name val="Arial"/>
      <family val="2"/>
    </font>
    <font>
      <b/>
      <sz val="9"/>
      <color indexed="20"/>
      <name val="Tahoma"/>
      <family val="2"/>
    </font>
    <font>
      <b/>
      <sz val="10"/>
      <color indexed="12"/>
      <name val="Arial Super"/>
      <family val="2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 MT"/>
    </font>
    <font>
      <b/>
      <i/>
      <sz val="16"/>
      <name val="Helv"/>
    </font>
    <font>
      <sz val="10"/>
      <name val="Book Antiqua"/>
      <family val="1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9"/>
      <color indexed="60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20"/>
      <color rgb="FF006A78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6A7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6A7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8"/>
      <color rgb="FF006A78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rgb="FF006A78"/>
      <name val="Calibri"/>
      <family val="2"/>
      <scheme val="minor"/>
    </font>
    <font>
      <sz val="10"/>
      <color indexed="23"/>
      <name val="Calibri"/>
      <family val="2"/>
      <scheme val="minor"/>
    </font>
    <font>
      <sz val="9"/>
      <color rgb="FF006A78"/>
      <name val="Calibri"/>
      <family val="2"/>
      <scheme val="minor"/>
    </font>
    <font>
      <sz val="8"/>
      <color rgb="FF006A78"/>
      <name val="Calibri"/>
      <family val="2"/>
      <scheme val="minor"/>
    </font>
    <font>
      <sz val="7"/>
      <color indexed="60"/>
      <name val="Calibri"/>
      <family val="2"/>
      <scheme val="minor"/>
    </font>
    <font>
      <b/>
      <sz val="7"/>
      <color indexed="6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006A78"/>
      <name val="Calibri"/>
      <family val="2"/>
      <scheme val="minor"/>
    </font>
    <font>
      <b/>
      <i/>
      <sz val="10"/>
      <color rgb="FF006A7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16"/>
      <color rgb="FF006A78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vertAlign val="superscript"/>
      <sz val="12"/>
      <color rgb="FF006A78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b/>
      <u/>
      <sz val="14"/>
      <color rgb="FF006A78"/>
      <name val="Calibri"/>
      <family val="2"/>
      <scheme val="minor"/>
    </font>
    <font>
      <b/>
      <sz val="12"/>
      <color indexed="60"/>
      <name val="Calibri"/>
      <family val="2"/>
      <scheme val="minor"/>
    </font>
    <font>
      <vertAlign val="superscript"/>
      <sz val="9"/>
      <color rgb="FF006A78"/>
      <name val="Calibri"/>
      <family val="2"/>
      <scheme val="minor"/>
    </font>
    <font>
      <b/>
      <sz val="14"/>
      <color rgb="FF006A78"/>
      <name val="Calibri"/>
      <family val="2"/>
      <scheme val="minor"/>
    </font>
    <font>
      <b/>
      <vertAlign val="superscript"/>
      <sz val="11"/>
      <color rgb="FF006A78"/>
      <name val="Calibri"/>
      <family val="2"/>
      <scheme val="minor"/>
    </font>
    <font>
      <sz val="6"/>
      <color theme="0" tint="-0.34998626667073579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A9B"/>
        <bgColor indexed="64"/>
      </patternFill>
    </fill>
    <fill>
      <patternFill patternType="solid">
        <fgColor rgb="FFE0EEF0"/>
        <bgColor indexed="64"/>
      </patternFill>
    </fill>
    <fill>
      <patternFill patternType="solid">
        <fgColor rgb="FFE0EEF3"/>
        <bgColor indexed="64"/>
      </patternFill>
    </fill>
    <fill>
      <patternFill patternType="solid">
        <fgColor rgb="FFB9DBDF"/>
        <bgColor indexed="64"/>
      </patternFill>
    </fill>
    <fill>
      <patternFill patternType="solid">
        <fgColor rgb="FF006A7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1D5B8F"/>
      </right>
      <top style="thin">
        <color rgb="FF1D5B8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1C2CA"/>
      </left>
      <right style="thin">
        <color rgb="FF81C2CA"/>
      </right>
      <top style="thin">
        <color rgb="FF81C2CA"/>
      </top>
      <bottom/>
      <diagonal/>
    </border>
    <border>
      <left/>
      <right style="thin">
        <color rgb="FF1D5B8F"/>
      </right>
      <top/>
      <bottom style="thin">
        <color rgb="FF1D5B8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D5B8F"/>
      </top>
      <bottom/>
      <diagonal/>
    </border>
    <border>
      <left/>
      <right/>
      <top/>
      <bottom style="thin">
        <color rgb="FF1D5B8F"/>
      </bottom>
      <diagonal/>
    </border>
    <border>
      <left style="thin">
        <color rgb="FF006A78"/>
      </left>
      <right style="thin">
        <color rgb="FF006A78"/>
      </right>
      <top style="thin">
        <color rgb="FF006A78"/>
      </top>
      <bottom/>
      <diagonal/>
    </border>
    <border>
      <left style="thin">
        <color rgb="FF006A78"/>
      </left>
      <right style="thin">
        <color rgb="FF006A78"/>
      </right>
      <top/>
      <bottom style="thin">
        <color rgb="FF006A7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22" borderId="7" applyNumberFormat="0" applyFont="0" applyAlignment="0" applyProtection="0"/>
    <xf numFmtId="0" fontId="22" fillId="20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32" borderId="23" applyNumberFormat="0" applyAlignment="0" applyProtection="0"/>
    <xf numFmtId="0" fontId="33" fillId="33" borderId="24" applyNumberFormat="0" applyAlignment="0" applyProtection="0"/>
    <xf numFmtId="0" fontId="34" fillId="33" borderId="23" applyNumberFormat="0" applyAlignment="0" applyProtection="0"/>
    <xf numFmtId="0" fontId="35" fillId="0" borderId="25" applyNumberFormat="0" applyFill="0" applyAlignment="0" applyProtection="0"/>
    <xf numFmtId="0" fontId="36" fillId="34" borderId="26" applyNumberFormat="0" applyAlignment="0" applyProtection="0"/>
    <xf numFmtId="0" fontId="37" fillId="0" borderId="0" applyNumberFormat="0" applyFill="0" applyBorder="0" applyAlignment="0" applyProtection="0"/>
    <xf numFmtId="0" fontId="38" fillId="35" borderId="27" applyNumberFormat="0" applyFont="0" applyAlignment="0" applyProtection="0"/>
    <xf numFmtId="0" fontId="39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0" fillId="59" borderId="0" applyNumberFormat="0" applyBorder="0" applyAlignment="0" applyProtection="0"/>
    <xf numFmtId="0" fontId="4" fillId="0" borderId="0"/>
    <xf numFmtId="0" fontId="42" fillId="0" borderId="0"/>
    <xf numFmtId="0" fontId="4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50" fillId="0" borderId="0">
      <protection locked="0"/>
    </xf>
    <xf numFmtId="177" fontId="51" fillId="0" borderId="0">
      <protection locked="0"/>
    </xf>
    <xf numFmtId="177" fontId="51" fillId="0" borderId="0">
      <protection locked="0"/>
    </xf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0" fillId="0" borderId="0">
      <protection locked="0"/>
    </xf>
    <xf numFmtId="180" fontId="50" fillId="0" borderId="0">
      <protection locked="0"/>
    </xf>
    <xf numFmtId="0" fontId="6" fillId="0" borderId="0" applyNumberFormat="0" applyFill="0" applyBorder="0" applyAlignment="0" applyProtection="0"/>
    <xf numFmtId="181" fontId="50" fillId="0" borderId="0">
      <protection locked="0"/>
    </xf>
    <xf numFmtId="0" fontId="5" fillId="0" borderId="0"/>
    <xf numFmtId="0" fontId="3" fillId="0" borderId="0"/>
    <xf numFmtId="0" fontId="3" fillId="0" borderId="0"/>
    <xf numFmtId="0" fontId="9" fillId="35" borderId="27" applyNumberFormat="0" applyFont="0" applyAlignment="0" applyProtection="0"/>
    <xf numFmtId="0" fontId="3" fillId="35" borderId="2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2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60" borderId="29">
      <alignment horizontal="center" vertical="center"/>
    </xf>
    <xf numFmtId="0" fontId="52" fillId="61" borderId="0" applyNumberFormat="0" applyFont="0" applyAlignment="0" applyProtection="0">
      <protection locked="0"/>
    </xf>
    <xf numFmtId="0" fontId="53" fillId="62" borderId="0"/>
    <xf numFmtId="0" fontId="54" fillId="63" borderId="0">
      <alignment vertic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55" fillId="64" borderId="0"/>
    <xf numFmtId="0" fontId="55" fillId="64" borderId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65" borderId="0">
      <protection locked="0"/>
    </xf>
    <xf numFmtId="183" fontId="56" fillId="0" borderId="0">
      <protection locked="0"/>
    </xf>
    <xf numFmtId="184" fontId="53" fillId="0" borderId="0" applyFont="0" applyFill="0" applyBorder="0" applyAlignment="0" applyProtection="0"/>
    <xf numFmtId="185" fontId="57" fillId="64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66" borderId="0" applyNumberFormat="0" applyFont="0" applyBorder="0" applyAlignment="0" applyProtection="0">
      <protection locked="0"/>
    </xf>
    <xf numFmtId="0" fontId="5" fillId="0" borderId="0">
      <protection locked="0"/>
    </xf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38" fontId="6" fillId="62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67" borderId="0"/>
    <xf numFmtId="0" fontId="60" fillId="0" borderId="30" applyNumberFormat="0" applyAlignment="0" applyProtection="0">
      <alignment horizontal="left" vertical="center"/>
    </xf>
    <xf numFmtId="0" fontId="60" fillId="0" borderId="31">
      <alignment horizontal="left" vertical="center"/>
    </xf>
    <xf numFmtId="0" fontId="5" fillId="0" borderId="0">
      <protection locked="0"/>
    </xf>
    <xf numFmtId="0" fontId="5" fillId="0" borderId="0">
      <protection locked="0"/>
    </xf>
    <xf numFmtId="0" fontId="61" fillId="0" borderId="32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10" fontId="6" fillId="61" borderId="33" applyNumberFormat="0" applyBorder="0" applyAlignment="0" applyProtection="0"/>
    <xf numFmtId="0" fontId="63" fillId="23" borderId="34">
      <protection locked="0"/>
    </xf>
    <xf numFmtId="0" fontId="64" fillId="62" borderId="35" applyNumberFormat="0" applyFill="0" applyProtection="0">
      <protection locked="0"/>
    </xf>
    <xf numFmtId="0" fontId="65" fillId="62" borderId="0"/>
    <xf numFmtId="0" fontId="66" fillId="68" borderId="34">
      <protection locked="0"/>
    </xf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5" fillId="0" borderId="0" applyNumberFormat="0" applyFill="0" applyBorder="0" applyAlignment="0" applyProtection="0"/>
    <xf numFmtId="37" fontId="68" fillId="0" borderId="0"/>
    <xf numFmtId="0" fontId="69" fillId="0" borderId="0"/>
    <xf numFmtId="0" fontId="7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22" borderId="7" applyNumberFormat="0" applyFont="0" applyAlignment="0" applyProtection="0"/>
    <xf numFmtId="0" fontId="71" fillId="22" borderId="7" applyNumberFormat="0" applyFon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64" borderId="0"/>
    <xf numFmtId="0" fontId="55" fillId="70" borderId="0"/>
    <xf numFmtId="0" fontId="57" fillId="64" borderId="0"/>
    <xf numFmtId="0" fontId="22" fillId="20" borderId="8" applyNumberFormat="0" applyAlignment="0" applyProtection="0"/>
    <xf numFmtId="0" fontId="22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3" fillId="0" borderId="36" applyNumberFormat="0" applyFill="0" applyAlignment="0" applyProtection="0"/>
    <xf numFmtId="0" fontId="5" fillId="0" borderId="37">
      <protection locked="0"/>
    </xf>
    <xf numFmtId="0" fontId="5" fillId="0" borderId="37">
      <protection locked="0"/>
    </xf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71" borderId="0" applyNumberFormat="0" applyBorder="0" applyAlignment="0" applyProtection="0"/>
    <xf numFmtId="37" fontId="6" fillId="0" borderId="0"/>
    <xf numFmtId="37" fontId="6" fillId="71" borderId="0" applyNumberFormat="0" applyBorder="0" applyAlignment="0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3" fontId="46" fillId="0" borderId="32" applyProtection="0"/>
    <xf numFmtId="0" fontId="5" fillId="0" borderId="0"/>
  </cellStyleXfs>
  <cellXfs count="401">
    <xf numFmtId="0" fontId="0" fillId="0" borderId="0" xfId="0"/>
    <xf numFmtId="175" fontId="25" fillId="0" borderId="0" xfId="0" applyNumberFormat="1" applyFont="1" applyAlignment="1">
      <alignment horizontal="center"/>
    </xf>
    <xf numFmtId="0" fontId="44" fillId="0" borderId="0" xfId="94" applyFont="1" applyFill="1" applyBorder="1" applyAlignment="1" applyProtection="1">
      <alignment vertical="center"/>
    </xf>
    <xf numFmtId="0" fontId="43" fillId="0" borderId="0" xfId="94" applyFont="1" applyFill="1" applyBorder="1" applyAlignment="1" applyProtection="1">
      <alignment vertical="center" wrapText="1"/>
    </xf>
    <xf numFmtId="0" fontId="25" fillId="0" borderId="0" xfId="128" applyFont="1" applyBorder="1"/>
    <xf numFmtId="14" fontId="25" fillId="0" borderId="0" xfId="128" applyNumberFormat="1" applyFont="1" applyBorder="1" applyAlignment="1">
      <alignment horizontal="right"/>
    </xf>
    <xf numFmtId="0" fontId="25" fillId="0" borderId="0" xfId="128" applyFont="1"/>
    <xf numFmtId="0" fontId="85" fillId="0" borderId="0" xfId="128" applyFont="1"/>
    <xf numFmtId="175" fontId="85" fillId="27" borderId="0" xfId="48" applyNumberFormat="1" applyFont="1" applyFill="1" applyBorder="1" applyAlignment="1">
      <alignment horizontal="right"/>
    </xf>
    <xf numFmtId="0" fontId="85" fillId="0" borderId="0" xfId="128" applyFont="1" applyFill="1" applyBorder="1"/>
    <xf numFmtId="175" fontId="85" fillId="0" borderId="0" xfId="48" applyNumberFormat="1" applyFont="1" applyFill="1" applyBorder="1" applyAlignment="1">
      <alignment horizontal="right"/>
    </xf>
    <xf numFmtId="173" fontId="85" fillId="0" borderId="0" xfId="48" applyNumberFormat="1" applyFont="1" applyFill="1" applyBorder="1" applyAlignment="1">
      <alignment horizontal="right"/>
    </xf>
    <xf numFmtId="175" fontId="85" fillId="26" borderId="0" xfId="48" applyNumberFormat="1" applyFont="1" applyFill="1" applyBorder="1" applyAlignment="1">
      <alignment horizontal="right"/>
    </xf>
    <xf numFmtId="10" fontId="25" fillId="0" borderId="0" xfId="48" applyNumberFormat="1" applyFont="1" applyBorder="1" applyAlignment="1">
      <alignment horizontal="right"/>
    </xf>
    <xf numFmtId="0" fontId="81" fillId="25" borderId="0" xfId="0" applyFont="1" applyFill="1" applyAlignment="1"/>
    <xf numFmtId="0" fontId="25" fillId="23" borderId="0" xfId="0" applyFont="1" applyFill="1" applyBorder="1"/>
    <xf numFmtId="0" fontId="25" fillId="0" borderId="0" xfId="0" applyFont="1" applyBorder="1"/>
    <xf numFmtId="14" fontId="86" fillId="0" borderId="0" xfId="0" applyNumberFormat="1" applyFont="1" applyBorder="1" applyAlignment="1">
      <alignment horizontal="right"/>
    </xf>
    <xf numFmtId="14" fontId="25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88" fillId="0" borderId="0" xfId="0" applyNumberFormat="1" applyFont="1" applyFill="1" applyBorder="1" applyAlignment="1">
      <alignment horizontal="left"/>
    </xf>
    <xf numFmtId="182" fontId="25" fillId="0" borderId="0" xfId="0" applyNumberFormat="1" applyFont="1" applyBorder="1" applyAlignment="1">
      <alignment horizontal="right"/>
    </xf>
    <xf numFmtId="17" fontId="88" fillId="0" borderId="0" xfId="0" applyNumberFormat="1" applyFont="1" applyFill="1" applyBorder="1" applyAlignment="1">
      <alignment horizontal="right"/>
    </xf>
    <xf numFmtId="0" fontId="89" fillId="0" borderId="0" xfId="0" applyFont="1" applyBorder="1" applyAlignment="1">
      <alignment horizontal="right"/>
    </xf>
    <xf numFmtId="0" fontId="25" fillId="0" borderId="0" xfId="0" applyFont="1" applyFill="1" applyBorder="1"/>
    <xf numFmtId="0" fontId="90" fillId="0" borderId="0" xfId="0" applyNumberFormat="1" applyFont="1" applyFill="1" applyBorder="1" applyAlignment="1">
      <alignment horizontal="left"/>
    </xf>
    <xf numFmtId="0" fontId="83" fillId="0" borderId="0" xfId="0" quotePrefix="1" applyFont="1" applyFill="1" applyBorder="1"/>
    <xf numFmtId="182" fontId="25" fillId="0" borderId="0" xfId="48" applyNumberFormat="1" applyFont="1" applyBorder="1" applyAlignment="1">
      <alignment horizontal="right"/>
    </xf>
    <xf numFmtId="0" fontId="83" fillId="0" borderId="0" xfId="0" applyFont="1" applyFill="1" applyBorder="1" applyAlignment="1">
      <alignment horizontal="right"/>
    </xf>
    <xf numFmtId="0" fontId="91" fillId="0" borderId="0" xfId="0" applyFont="1" applyBorder="1" applyAlignment="1">
      <alignment horizontal="left"/>
    </xf>
    <xf numFmtId="0" fontId="88" fillId="0" borderId="0" xfId="0" applyFont="1" applyBorder="1" applyAlignment="1">
      <alignment horizontal="left"/>
    </xf>
    <xf numFmtId="0" fontId="86" fillId="0" borderId="0" xfId="0" applyFont="1"/>
    <xf numFmtId="0" fontId="86" fillId="0" borderId="0" xfId="0" applyFont="1" applyFill="1"/>
    <xf numFmtId="0" fontId="85" fillId="23" borderId="0" xfId="0" applyFont="1" applyFill="1" applyBorder="1"/>
    <xf numFmtId="0" fontId="85" fillId="0" borderId="0" xfId="0" applyFont="1" applyFill="1" applyBorder="1"/>
    <xf numFmtId="165" fontId="85" fillId="0" borderId="0" xfId="0" applyNumberFormat="1" applyFont="1" applyFill="1" applyBorder="1" applyAlignment="1">
      <alignment horizontal="left"/>
    </xf>
    <xf numFmtId="0" fontId="85" fillId="0" borderId="0" xfId="0" applyFont="1"/>
    <xf numFmtId="171" fontId="85" fillId="27" borderId="0" xfId="42" applyNumberFormat="1" applyFont="1" applyFill="1" applyBorder="1" applyAlignment="1">
      <alignment horizontal="right"/>
    </xf>
    <xf numFmtId="171" fontId="85" fillId="0" borderId="0" xfId="42" applyNumberFormat="1" applyFont="1" applyFill="1" applyBorder="1" applyAlignment="1">
      <alignment horizontal="right"/>
    </xf>
    <xf numFmtId="0" fontId="85" fillId="0" borderId="0" xfId="0" applyFont="1" applyFill="1"/>
    <xf numFmtId="171" fontId="85" fillId="23" borderId="0" xfId="0" applyNumberFormat="1" applyFont="1" applyFill="1" applyBorder="1"/>
    <xf numFmtId="0" fontId="25" fillId="0" borderId="0" xfId="0" applyFont="1" applyFill="1" applyBorder="1" applyAlignment="1">
      <alignment horizontal="left"/>
    </xf>
    <xf numFmtId="0" fontId="85" fillId="0" borderId="0" xfId="0" applyFont="1" applyAlignment="1">
      <alignment horizontal="left"/>
    </xf>
    <xf numFmtId="171" fontId="85" fillId="0" borderId="0" xfId="0" applyNumberFormat="1" applyFont="1"/>
    <xf numFmtId="171" fontId="85" fillId="0" borderId="0" xfId="0" applyNumberFormat="1" applyFont="1" applyFill="1"/>
    <xf numFmtId="0" fontId="85" fillId="0" borderId="0" xfId="0" applyFont="1" applyBorder="1" applyAlignment="1">
      <alignment vertical="center"/>
    </xf>
    <xf numFmtId="0" fontId="85" fillId="0" borderId="0" xfId="0" applyFont="1" applyBorder="1"/>
    <xf numFmtId="172" fontId="85" fillId="27" borderId="0" xfId="48" applyNumberFormat="1" applyFont="1" applyFill="1" applyBorder="1" applyAlignment="1">
      <alignment horizontal="right"/>
    </xf>
    <xf numFmtId="172" fontId="85" fillId="0" borderId="0" xfId="0" applyNumberFormat="1" applyFont="1"/>
    <xf numFmtId="172" fontId="85" fillId="0" borderId="0" xfId="48" applyNumberFormat="1" applyFont="1" applyFill="1" applyBorder="1" applyAlignment="1">
      <alignment horizontal="right"/>
    </xf>
    <xf numFmtId="172" fontId="85" fillId="0" borderId="0" xfId="0" applyNumberFormat="1" applyFont="1" applyFill="1"/>
    <xf numFmtId="174" fontId="85" fillId="0" borderId="0" xfId="42" applyNumberFormat="1" applyFont="1" applyFill="1" applyBorder="1" applyAlignment="1">
      <alignment horizontal="right"/>
    </xf>
    <xf numFmtId="165" fontId="85" fillId="0" borderId="0" xfId="0" applyNumberFormat="1" applyFont="1" applyFill="1" applyBorder="1" applyAlignment="1">
      <alignment horizontal="right"/>
    </xf>
    <xf numFmtId="171" fontId="81" fillId="25" borderId="0" xfId="0" applyNumberFormat="1" applyFont="1" applyFill="1" applyAlignment="1"/>
    <xf numFmtId="172" fontId="25" fillId="0" borderId="0" xfId="0" applyNumberFormat="1" applyFont="1" applyFill="1" applyBorder="1"/>
    <xf numFmtId="172" fontId="86" fillId="0" borderId="0" xfId="0" applyNumberFormat="1" applyFont="1"/>
    <xf numFmtId="172" fontId="81" fillId="25" borderId="0" xfId="0" applyNumberFormat="1" applyFont="1" applyFill="1" applyAlignment="1"/>
    <xf numFmtId="0" fontId="92" fillId="23" borderId="0" xfId="0" applyFont="1" applyFill="1" applyBorder="1"/>
    <xf numFmtId="0" fontId="92" fillId="0" borderId="0" xfId="0" applyFont="1" applyBorder="1"/>
    <xf numFmtId="3" fontId="25" fillId="0" borderId="0" xfId="0" applyNumberFormat="1" applyFont="1" applyBorder="1"/>
    <xf numFmtId="0" fontId="25" fillId="0" borderId="0" xfId="0" quotePrefix="1" applyFont="1" applyBorder="1"/>
    <xf numFmtId="3" fontId="25" fillId="0" borderId="0" xfId="0" applyNumberFormat="1" applyFont="1" applyBorder="1" applyAlignment="1">
      <alignment horizontal="right"/>
    </xf>
    <xf numFmtId="0" fontId="82" fillId="0" borderId="0" xfId="0" applyFont="1" applyAlignment="1">
      <alignment horizontal="right"/>
    </xf>
    <xf numFmtId="0" fontId="74" fillId="0" borderId="0" xfId="39" applyFont="1" applyBorder="1"/>
    <xf numFmtId="14" fontId="74" fillId="0" borderId="0" xfId="0" applyNumberFormat="1" applyFont="1" applyBorder="1" applyAlignment="1">
      <alignment horizontal="right"/>
    </xf>
    <xf numFmtId="14" fontId="74" fillId="0" borderId="0" xfId="39" applyNumberFormat="1" applyFont="1" applyBorder="1"/>
    <xf numFmtId="0" fontId="75" fillId="0" borderId="0" xfId="0" applyFont="1" applyBorder="1"/>
    <xf numFmtId="0" fontId="76" fillId="0" borderId="0" xfId="0" applyNumberFormat="1" applyFont="1" applyFill="1" applyBorder="1" applyAlignment="1">
      <alignment horizontal="left"/>
    </xf>
    <xf numFmtId="17" fontId="76" fillId="0" borderId="0" xfId="0" applyNumberFormat="1" applyFont="1" applyFill="1" applyBorder="1" applyAlignment="1">
      <alignment horizontal="right"/>
    </xf>
    <xf numFmtId="0" fontId="77" fillId="0" borderId="0" xfId="39" applyFont="1" applyBorder="1"/>
    <xf numFmtId="0" fontId="77" fillId="0" borderId="0" xfId="0" applyFont="1" applyFill="1" applyBorder="1"/>
    <xf numFmtId="0" fontId="77" fillId="0" borderId="0" xfId="0" applyFont="1" applyBorder="1"/>
    <xf numFmtId="0" fontId="78" fillId="0" borderId="0" xfId="0" applyNumberFormat="1" applyFont="1" applyFill="1" applyBorder="1" applyAlignment="1">
      <alignment horizontal="left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77" fillId="0" borderId="0" xfId="0" quotePrefix="1" applyFont="1" applyFill="1" applyBorder="1" applyAlignment="1">
      <alignment horizontal="right"/>
    </xf>
    <xf numFmtId="0" fontId="77" fillId="0" borderId="0" xfId="0" applyFont="1" applyFill="1" applyBorder="1" applyAlignment="1">
      <alignment horizontal="right"/>
    </xf>
    <xf numFmtId="0" fontId="80" fillId="0" borderId="0" xfId="0" applyFont="1" applyBorder="1" applyAlignment="1">
      <alignment horizontal="left"/>
    </xf>
    <xf numFmtId="0" fontId="79" fillId="0" borderId="0" xfId="0" applyFont="1" applyBorder="1"/>
    <xf numFmtId="0" fontId="79" fillId="0" borderId="0" xfId="0" applyNumberFormat="1" applyFont="1" applyFill="1" applyBorder="1" applyAlignment="1">
      <alignment horizontal="right"/>
    </xf>
    <xf numFmtId="182" fontId="79" fillId="0" borderId="0" xfId="48" applyNumberFormat="1" applyFont="1" applyFill="1" applyBorder="1" applyAlignment="1">
      <alignment horizontal="right"/>
    </xf>
    <xf numFmtId="0" fontId="94" fillId="0" borderId="0" xfId="39" applyFont="1" applyBorder="1"/>
    <xf numFmtId="0" fontId="95" fillId="0" borderId="0" xfId="39" applyFont="1" applyBorder="1"/>
    <xf numFmtId="0" fontId="79" fillId="0" borderId="0" xfId="39" applyFont="1" applyBorder="1"/>
    <xf numFmtId="0" fontId="77" fillId="0" borderId="0" xfId="39" quotePrefix="1" applyFont="1" applyBorder="1"/>
    <xf numFmtId="0" fontId="77" fillId="0" borderId="0" xfId="39" applyFont="1" applyFill="1" applyBorder="1"/>
    <xf numFmtId="14" fontId="82" fillId="28" borderId="13" xfId="0" applyNumberFormat="1" applyFont="1" applyFill="1" applyBorder="1" applyAlignment="1">
      <alignment horizontal="center" vertical="center" wrapText="1"/>
    </xf>
    <xf numFmtId="14" fontId="82" fillId="28" borderId="13" xfId="0" applyNumberFormat="1" applyFont="1" applyFill="1" applyBorder="1" applyAlignment="1">
      <alignment horizontal="center" vertical="center"/>
    </xf>
    <xf numFmtId="0" fontId="25" fillId="0" borderId="0" xfId="39" applyFont="1" applyBorder="1"/>
    <xf numFmtId="0" fontId="88" fillId="0" borderId="0" xfId="39" applyNumberFormat="1" applyFont="1" applyFill="1" applyBorder="1" applyAlignment="1">
      <alignment horizontal="left"/>
    </xf>
    <xf numFmtId="0" fontId="96" fillId="0" borderId="0" xfId="93" applyFont="1" applyBorder="1" applyAlignment="1">
      <alignment horizontal="left"/>
    </xf>
    <xf numFmtId="0" fontId="85" fillId="0" borderId="0" xfId="39" applyFont="1" applyBorder="1"/>
    <xf numFmtId="165" fontId="82" fillId="0" borderId="0" xfId="0" applyNumberFormat="1" applyFont="1" applyFill="1" applyBorder="1" applyAlignment="1">
      <alignment horizontal="left"/>
    </xf>
    <xf numFmtId="0" fontId="85" fillId="0" borderId="0" xfId="40" applyFont="1" applyFill="1" applyBorder="1"/>
    <xf numFmtId="169" fontId="82" fillId="26" borderId="0" xfId="42" applyNumberFormat="1" applyFont="1" applyFill="1" applyBorder="1" applyAlignment="1">
      <alignment horizontal="right"/>
    </xf>
    <xf numFmtId="172" fontId="82" fillId="26" borderId="0" xfId="48" applyNumberFormat="1" applyFont="1" applyFill="1" applyBorder="1" applyAlignment="1">
      <alignment horizontal="right"/>
    </xf>
    <xf numFmtId="0" fontId="85" fillId="0" borderId="0" xfId="39" quotePrefix="1" applyFont="1" applyBorder="1"/>
    <xf numFmtId="169" fontId="82" fillId="0" borderId="0" xfId="42" applyNumberFormat="1" applyFont="1" applyFill="1" applyBorder="1" applyAlignment="1">
      <alignment horizontal="right"/>
    </xf>
    <xf numFmtId="172" fontId="82" fillId="0" borderId="0" xfId="48" applyNumberFormat="1" applyFont="1" applyFill="1" applyBorder="1" applyAlignment="1">
      <alignment horizontal="right"/>
    </xf>
    <xf numFmtId="0" fontId="25" fillId="0" borderId="0" xfId="39" applyFont="1" applyFill="1" applyBorder="1"/>
    <xf numFmtId="165" fontId="86" fillId="0" borderId="0" xfId="0" applyNumberFormat="1" applyFont="1" applyFill="1" applyBorder="1" applyAlignment="1">
      <alignment horizontal="left"/>
    </xf>
    <xf numFmtId="0" fontId="77" fillId="0" borderId="0" xfId="40" applyFont="1" applyFill="1" applyBorder="1"/>
    <xf numFmtId="169" fontId="86" fillId="0" borderId="0" xfId="42" applyNumberFormat="1" applyFont="1" applyFill="1" applyBorder="1" applyAlignment="1">
      <alignment horizontal="right"/>
    </xf>
    <xf numFmtId="172" fontId="86" fillId="0" borderId="0" xfId="42" applyNumberFormat="1" applyFont="1" applyFill="1" applyBorder="1" applyAlignment="1">
      <alignment horizontal="right"/>
    </xf>
    <xf numFmtId="0" fontId="77" fillId="0" borderId="0" xfId="39" quotePrefix="1" applyFont="1" applyFill="1" applyBorder="1"/>
    <xf numFmtId="0" fontId="25" fillId="25" borderId="0" xfId="39" applyFont="1" applyFill="1" applyBorder="1"/>
    <xf numFmtId="169" fontId="81" fillId="25" borderId="0" xfId="42" applyNumberFormat="1" applyFont="1" applyFill="1" applyAlignment="1">
      <alignment horizontal="right"/>
    </xf>
    <xf numFmtId="172" fontId="81" fillId="25" borderId="0" xfId="42" applyNumberFormat="1" applyFont="1" applyFill="1" applyAlignment="1">
      <alignment horizontal="right"/>
    </xf>
    <xf numFmtId="0" fontId="88" fillId="0" borderId="0" xfId="40" applyNumberFormat="1" applyFont="1" applyFill="1" applyBorder="1" applyAlignment="1">
      <alignment horizontal="left"/>
    </xf>
    <xf numFmtId="0" fontId="85" fillId="0" borderId="0" xfId="39" applyFont="1" applyFill="1" applyBorder="1"/>
    <xf numFmtId="169" fontId="82" fillId="27" borderId="0" xfId="42" applyNumberFormat="1" applyFont="1" applyFill="1" applyBorder="1" applyAlignment="1">
      <alignment horizontal="right"/>
    </xf>
    <xf numFmtId="172" fontId="82" fillId="27" borderId="0" xfId="48" applyNumberFormat="1" applyFont="1" applyFill="1" applyBorder="1" applyAlignment="1">
      <alignment horizontal="right"/>
    </xf>
    <xf numFmtId="0" fontId="97" fillId="0" borderId="0" xfId="93" applyFont="1" applyBorder="1" applyAlignment="1">
      <alignment horizontal="left"/>
    </xf>
    <xf numFmtId="0" fontId="98" fillId="0" borderId="0" xfId="39" applyFont="1" applyBorder="1"/>
    <xf numFmtId="165" fontId="98" fillId="0" borderId="0" xfId="0" applyNumberFormat="1" applyFont="1" applyFill="1" applyBorder="1" applyAlignment="1">
      <alignment horizontal="left" indent="2"/>
    </xf>
    <xf numFmtId="0" fontId="98" fillId="0" borderId="0" xfId="40" applyFont="1" applyFill="1" applyBorder="1"/>
    <xf numFmtId="169" fontId="98" fillId="27" borderId="0" xfId="42" applyNumberFormat="1" applyFont="1" applyFill="1" applyBorder="1" applyAlignment="1">
      <alignment horizontal="right"/>
    </xf>
    <xf numFmtId="172" fontId="98" fillId="27" borderId="0" xfId="48" applyNumberFormat="1" applyFont="1" applyFill="1" applyBorder="1" applyAlignment="1">
      <alignment horizontal="right"/>
    </xf>
    <xf numFmtId="0" fontId="98" fillId="0" borderId="0" xfId="39" quotePrefix="1" applyFont="1" applyBorder="1"/>
    <xf numFmtId="169" fontId="98" fillId="0" borderId="0" xfId="42" applyNumberFormat="1" applyFont="1" applyFill="1" applyBorder="1" applyAlignment="1">
      <alignment horizontal="right"/>
    </xf>
    <xf numFmtId="172" fontId="98" fillId="0" borderId="0" xfId="48" applyNumberFormat="1" applyFont="1" applyFill="1" applyBorder="1" applyAlignment="1">
      <alignment horizontal="right"/>
    </xf>
    <xf numFmtId="172" fontId="99" fillId="27" borderId="0" xfId="48" applyNumberFormat="1" applyFont="1" applyFill="1" applyBorder="1" applyAlignment="1">
      <alignment horizontal="right"/>
    </xf>
    <xf numFmtId="169" fontId="99" fillId="27" borderId="0" xfId="42" applyNumberFormat="1" applyFont="1" applyFill="1" applyBorder="1" applyAlignment="1">
      <alignment horizontal="right"/>
    </xf>
    <xf numFmtId="172" fontId="99" fillId="0" borderId="0" xfId="48" applyNumberFormat="1" applyFont="1" applyFill="1" applyBorder="1" applyAlignment="1">
      <alignment horizontal="right"/>
    </xf>
    <xf numFmtId="169" fontId="99" fillId="0" borderId="0" xfId="42" applyNumberFormat="1" applyFont="1" applyFill="1" applyBorder="1" applyAlignment="1">
      <alignment horizontal="right"/>
    </xf>
    <xf numFmtId="0" fontId="82" fillId="0" borderId="0" xfId="40" applyFont="1" applyFill="1" applyBorder="1"/>
    <xf numFmtId="176" fontId="82" fillId="27" borderId="0" xfId="42" applyNumberFormat="1" applyFont="1" applyFill="1" applyBorder="1" applyAlignment="1">
      <alignment horizontal="right"/>
    </xf>
    <xf numFmtId="176" fontId="82" fillId="0" borderId="0" xfId="42" applyNumberFormat="1" applyFont="1" applyFill="1" applyBorder="1" applyAlignment="1">
      <alignment horizontal="right"/>
    </xf>
    <xf numFmtId="170" fontId="81" fillId="25" borderId="0" xfId="42" applyNumberFormat="1" applyFont="1" applyFill="1" applyAlignment="1">
      <alignment horizontal="right"/>
    </xf>
    <xf numFmtId="182" fontId="25" fillId="0" borderId="0" xfId="48" applyNumberFormat="1" applyFont="1" applyBorder="1"/>
    <xf numFmtId="175" fontId="85" fillId="0" borderId="0" xfId="0" applyNumberFormat="1" applyFont="1" applyAlignment="1">
      <alignment horizontal="left"/>
    </xf>
    <xf numFmtId="0" fontId="85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75" fillId="0" borderId="0" xfId="0" applyFont="1" applyBorder="1" applyAlignment="1">
      <alignment horizontal="left"/>
    </xf>
    <xf numFmtId="0" fontId="25" fillId="0" borderId="0" xfId="0" applyFont="1"/>
    <xf numFmtId="0" fontId="75" fillId="0" borderId="0" xfId="0" applyFont="1" applyBorder="1" applyAlignment="1">
      <alignment horizontal="right"/>
    </xf>
    <xf numFmtId="3" fontId="75" fillId="0" borderId="0" xfId="0" applyNumberFormat="1" applyFont="1" applyBorder="1" applyAlignment="1">
      <alignment horizontal="right"/>
    </xf>
    <xf numFmtId="0" fontId="77" fillId="0" borderId="0" xfId="0" applyFont="1" applyBorder="1" applyAlignment="1">
      <alignment horizontal="left"/>
    </xf>
    <xf numFmtId="0" fontId="77" fillId="0" borderId="0" xfId="0" applyFont="1" applyBorder="1" applyAlignment="1">
      <alignment horizontal="right"/>
    </xf>
    <xf numFmtId="3" fontId="77" fillId="0" borderId="0" xfId="0" applyNumberFormat="1" applyFont="1" applyBorder="1" applyAlignment="1">
      <alignment horizontal="right"/>
    </xf>
    <xf numFmtId="0" fontId="77" fillId="0" borderId="0" xfId="0" applyFont="1" applyFill="1" applyBorder="1" applyAlignment="1">
      <alignment horizontal="left"/>
    </xf>
    <xf numFmtId="0" fontId="77" fillId="0" borderId="0" xfId="0" quotePrefix="1" applyFont="1" applyBorder="1"/>
    <xf numFmtId="0" fontId="100" fillId="0" borderId="0" xfId="0" applyFont="1" applyBorder="1"/>
    <xf numFmtId="171" fontId="85" fillId="27" borderId="0" xfId="42" applyNumberFormat="1" applyFont="1" applyFill="1" applyAlignment="1">
      <alignment horizontal="right"/>
    </xf>
    <xf numFmtId="171" fontId="85" fillId="0" borderId="0" xfId="42" applyNumberFormat="1" applyFont="1" applyAlignment="1">
      <alignment horizontal="right"/>
    </xf>
    <xf numFmtId="166" fontId="85" fillId="0" borderId="0" xfId="0" applyNumberFormat="1" applyFont="1" applyFill="1" applyBorder="1" applyAlignment="1">
      <alignment horizontal="right"/>
    </xf>
    <xf numFmtId="171" fontId="81" fillId="25" borderId="0" xfId="42" applyNumberFormat="1" applyFont="1" applyFill="1" applyAlignment="1">
      <alignment horizontal="right"/>
    </xf>
    <xf numFmtId="173" fontId="81" fillId="25" borderId="0" xfId="128" applyNumberFormat="1" applyFont="1" applyFill="1"/>
    <xf numFmtId="166" fontId="25" fillId="0" borderId="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165" fontId="85" fillId="0" borderId="0" xfId="0" applyNumberFormat="1" applyFont="1" applyFill="1" applyBorder="1" applyAlignment="1">
      <alignment horizontal="left" indent="2"/>
    </xf>
    <xf numFmtId="173" fontId="98" fillId="0" borderId="0" xfId="48" applyNumberFormat="1" applyFont="1" applyFill="1" applyBorder="1" applyAlignment="1">
      <alignment horizontal="right"/>
    </xf>
    <xf numFmtId="171" fontId="85" fillId="26" borderId="0" xfId="42" applyNumberFormat="1" applyFont="1" applyFill="1" applyBorder="1" applyAlignment="1">
      <alignment horizontal="right"/>
    </xf>
    <xf numFmtId="0" fontId="85" fillId="0" borderId="0" xfId="0" applyFont="1" applyAlignment="1">
      <alignment horizontal="right"/>
    </xf>
    <xf numFmtId="0" fontId="48" fillId="0" borderId="0" xfId="0" applyFont="1" applyBorder="1"/>
    <xf numFmtId="3" fontId="85" fillId="0" borderId="0" xfId="0" applyNumberFormat="1" applyFont="1" applyFill="1" applyBorder="1" applyAlignment="1">
      <alignment horizontal="right"/>
    </xf>
    <xf numFmtId="171" fontId="85" fillId="0" borderId="0" xfId="0" applyNumberFormat="1" applyFont="1" applyFill="1" applyBorder="1"/>
    <xf numFmtId="175" fontId="81" fillId="25" borderId="0" xfId="0" applyNumberFormat="1" applyFont="1" applyFill="1" applyAlignment="1"/>
    <xf numFmtId="173" fontId="81" fillId="25" borderId="0" xfId="0" applyNumberFormat="1" applyFont="1" applyFill="1" applyAlignment="1"/>
    <xf numFmtId="10" fontId="85" fillId="27" borderId="0" xfId="48" applyNumberFormat="1" applyFont="1" applyFill="1" applyBorder="1" applyAlignment="1">
      <alignment horizontal="right"/>
    </xf>
    <xf numFmtId="10" fontId="85" fillId="0" borderId="0" xfId="48" applyNumberFormat="1" applyFont="1" applyFill="1" applyBorder="1" applyAlignment="1">
      <alignment horizontal="right"/>
    </xf>
    <xf numFmtId="0" fontId="98" fillId="0" borderId="0" xfId="0" applyFont="1"/>
    <xf numFmtId="171" fontId="98" fillId="27" borderId="0" xfId="42" applyNumberFormat="1" applyFont="1" applyFill="1" applyBorder="1" applyAlignment="1">
      <alignment horizontal="right"/>
    </xf>
    <xf numFmtId="175" fontId="98" fillId="27" borderId="0" xfId="48" applyNumberFormat="1" applyFont="1" applyFill="1" applyBorder="1" applyAlignment="1">
      <alignment horizontal="right"/>
    </xf>
    <xf numFmtId="171" fontId="98" fillId="0" borderId="0" xfId="42" applyNumberFormat="1" applyFont="1" applyFill="1" applyBorder="1" applyAlignment="1">
      <alignment horizontal="right"/>
    </xf>
    <xf numFmtId="175" fontId="98" fillId="0" borderId="0" xfId="48" applyNumberFormat="1" applyFont="1" applyFill="1" applyBorder="1" applyAlignment="1">
      <alignment horizontal="right"/>
    </xf>
    <xf numFmtId="3" fontId="98" fillId="0" borderId="0" xfId="0" applyNumberFormat="1" applyFont="1" applyFill="1" applyBorder="1" applyAlignment="1">
      <alignment horizontal="right"/>
    </xf>
    <xf numFmtId="0" fontId="98" fillId="0" borderId="0" xfId="0" applyFont="1" applyFill="1"/>
    <xf numFmtId="0" fontId="25" fillId="0" borderId="0" xfId="0" applyFont="1" applyFill="1" applyBorder="1" applyAlignment="1">
      <alignment horizontal="right"/>
    </xf>
    <xf numFmtId="0" fontId="74" fillId="0" borderId="0" xfId="0" applyFont="1" applyBorder="1"/>
    <xf numFmtId="0" fontId="25" fillId="0" borderId="0" xfId="0" quotePrefix="1" applyFont="1" applyBorder="1" applyAlignment="1">
      <alignment horizontal="right"/>
    </xf>
    <xf numFmtId="0" fontId="101" fillId="0" borderId="0" xfId="0" applyFont="1" applyBorder="1"/>
    <xf numFmtId="0" fontId="103" fillId="0" borderId="0" xfId="0" applyNumberFormat="1" applyFont="1" applyFill="1" applyBorder="1" applyAlignment="1">
      <alignment horizontal="left"/>
    </xf>
    <xf numFmtId="0" fontId="100" fillId="0" borderId="0" xfId="0" applyFont="1" applyBorder="1" applyAlignment="1">
      <alignment horizontal="right"/>
    </xf>
    <xf numFmtId="0" fontId="85" fillId="0" borderId="0" xfId="0" applyFont="1" applyBorder="1" applyAlignment="1">
      <alignment horizontal="right"/>
    </xf>
    <xf numFmtId="165" fontId="85" fillId="0" borderId="0" xfId="0" applyNumberFormat="1" applyFont="1" applyFill="1" applyBorder="1" applyAlignment="1">
      <alignment horizontal="left" indent="1"/>
    </xf>
    <xf numFmtId="173" fontId="85" fillId="0" borderId="0" xfId="42" applyNumberFormat="1" applyFont="1" applyFill="1" applyBorder="1" applyAlignment="1">
      <alignment horizontal="right"/>
    </xf>
    <xf numFmtId="0" fontId="82" fillId="0" borderId="0" xfId="0" applyFont="1" applyBorder="1" applyAlignment="1">
      <alignment horizontal="right"/>
    </xf>
    <xf numFmtId="0" fontId="82" fillId="0" borderId="0" xfId="0" applyFont="1" applyBorder="1"/>
    <xf numFmtId="0" fontId="82" fillId="0" borderId="0" xfId="0" applyFont="1"/>
    <xf numFmtId="171" fontId="82" fillId="27" borderId="0" xfId="42" applyNumberFormat="1" applyFont="1" applyFill="1" applyBorder="1" applyAlignment="1">
      <alignment horizontal="right"/>
    </xf>
    <xf numFmtId="171" fontId="82" fillId="0" borderId="0" xfId="42" applyNumberFormat="1" applyFont="1" applyFill="1" applyBorder="1" applyAlignment="1">
      <alignment horizontal="right"/>
    </xf>
    <xf numFmtId="0" fontId="82" fillId="0" borderId="0" xfId="0" applyFont="1" applyFill="1"/>
    <xf numFmtId="173" fontId="82" fillId="0" borderId="0" xfId="42" applyNumberFormat="1" applyFont="1" applyFill="1" applyBorder="1" applyAlignment="1">
      <alignment horizontal="right"/>
    </xf>
    <xf numFmtId="172" fontId="79" fillId="0" borderId="0" xfId="0" applyNumberFormat="1" applyFont="1" applyBorder="1"/>
    <xf numFmtId="174" fontId="81" fillId="25" borderId="0" xfId="42" applyNumberFormat="1" applyFont="1" applyFill="1" applyAlignment="1">
      <alignment horizontal="right"/>
    </xf>
    <xf numFmtId="165" fontId="104" fillId="0" borderId="0" xfId="0" applyNumberFormat="1" applyFont="1" applyFill="1" applyBorder="1" applyAlignment="1">
      <alignment horizontal="left"/>
    </xf>
    <xf numFmtId="173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Border="1"/>
    <xf numFmtId="165" fontId="82" fillId="28" borderId="0" xfId="0" applyNumberFormat="1" applyFont="1" applyFill="1" applyBorder="1" applyAlignment="1">
      <alignment horizontal="left"/>
    </xf>
    <xf numFmtId="171" fontId="82" fillId="28" borderId="0" xfId="42" applyNumberFormat="1" applyFont="1" applyFill="1" applyBorder="1" applyAlignment="1">
      <alignment horizontal="right"/>
    </xf>
    <xf numFmtId="173" fontId="82" fillId="28" borderId="0" xfId="42" applyNumberFormat="1" applyFont="1" applyFill="1" applyBorder="1" applyAlignment="1">
      <alignment horizontal="right"/>
    </xf>
    <xf numFmtId="3" fontId="25" fillId="23" borderId="0" xfId="0" applyNumberFormat="1" applyFont="1" applyFill="1" applyBorder="1" applyAlignment="1">
      <alignment horizontal="left"/>
    </xf>
    <xf numFmtId="3" fontId="25" fillId="23" borderId="0" xfId="0" applyNumberFormat="1" applyFont="1" applyFill="1" applyBorder="1" applyAlignment="1">
      <alignment horizontal="right"/>
    </xf>
    <xf numFmtId="172" fontId="25" fillId="23" borderId="0" xfId="0" applyNumberFormat="1" applyFont="1" applyFill="1" applyBorder="1"/>
    <xf numFmtId="2" fontId="25" fillId="23" borderId="0" xfId="0" applyNumberFormat="1" applyFont="1" applyFill="1" applyBorder="1"/>
    <xf numFmtId="0" fontId="49" fillId="0" borderId="0" xfId="0" applyFont="1" applyBorder="1"/>
    <xf numFmtId="0" fontId="49" fillId="23" borderId="0" xfId="0" applyFont="1" applyFill="1" applyBorder="1"/>
    <xf numFmtId="0" fontId="48" fillId="0" borderId="0" xfId="0" quotePrefix="1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105" fillId="0" borderId="0" xfId="0" applyFont="1" applyBorder="1"/>
    <xf numFmtId="0" fontId="101" fillId="0" borderId="0" xfId="40" applyFont="1" applyFill="1" applyBorder="1" applyAlignment="1">
      <alignment horizontal="right"/>
    </xf>
    <xf numFmtId="0" fontId="106" fillId="0" borderId="0" xfId="40" applyFont="1" applyFill="1" applyBorder="1" applyAlignment="1">
      <alignment horizontal="right"/>
    </xf>
    <xf numFmtId="0" fontId="84" fillId="0" borderId="0" xfId="40" applyFont="1" applyBorder="1"/>
    <xf numFmtId="0" fontId="84" fillId="0" borderId="0" xfId="40" applyFont="1" applyBorder="1" applyAlignment="1">
      <alignment horizontal="right"/>
    </xf>
    <xf numFmtId="3" fontId="74" fillId="0" borderId="0" xfId="40" applyNumberFormat="1" applyFont="1" applyFill="1" applyBorder="1" applyAlignment="1">
      <alignment horizontal="right"/>
    </xf>
    <xf numFmtId="0" fontId="25" fillId="0" borderId="0" xfId="40" applyFont="1" applyBorder="1"/>
    <xf numFmtId="0" fontId="25" fillId="0" borderId="0" xfId="40" applyFont="1" applyBorder="1" applyAlignment="1">
      <alignment horizontal="right"/>
    </xf>
    <xf numFmtId="0" fontId="74" fillId="0" borderId="0" xfId="40" applyFont="1" applyFill="1" applyBorder="1" applyAlignment="1">
      <alignment horizontal="right"/>
    </xf>
    <xf numFmtId="0" fontId="76" fillId="0" borderId="0" xfId="40" applyNumberFormat="1" applyFont="1" applyFill="1" applyBorder="1" applyAlignment="1">
      <alignment horizontal="left"/>
    </xf>
    <xf numFmtId="0" fontId="75" fillId="0" borderId="0" xfId="40" applyFont="1" applyBorder="1"/>
    <xf numFmtId="0" fontId="75" fillId="0" borderId="0" xfId="40" applyFont="1" applyBorder="1" applyAlignment="1">
      <alignment horizontal="right"/>
    </xf>
    <xf numFmtId="17" fontId="76" fillId="0" borderId="0" xfId="40" applyNumberFormat="1" applyFont="1" applyFill="1" applyBorder="1" applyAlignment="1">
      <alignment horizontal="right"/>
    </xf>
    <xf numFmtId="0" fontId="77" fillId="0" borderId="0" xfId="40" applyFont="1" applyBorder="1"/>
    <xf numFmtId="0" fontId="77" fillId="0" borderId="0" xfId="40" applyFont="1" applyBorder="1" applyAlignment="1">
      <alignment horizontal="right"/>
    </xf>
    <xf numFmtId="0" fontId="78" fillId="0" borderId="0" xfId="40" applyNumberFormat="1" applyFont="1" applyFill="1" applyBorder="1" applyAlignment="1">
      <alignment horizontal="left"/>
    </xf>
    <xf numFmtId="0" fontId="79" fillId="0" borderId="0" xfId="40" applyFont="1" applyFill="1" applyBorder="1"/>
    <xf numFmtId="0" fontId="79" fillId="0" borderId="0" xfId="40" applyFont="1" applyFill="1" applyBorder="1" applyAlignment="1">
      <alignment horizontal="right"/>
    </xf>
    <xf numFmtId="0" fontId="77" fillId="0" borderId="0" xfId="40" quotePrefix="1" applyFont="1" applyFill="1" applyBorder="1" applyAlignment="1">
      <alignment horizontal="right"/>
    </xf>
    <xf numFmtId="0" fontId="77" fillId="0" borderId="0" xfId="40" applyFont="1" applyFill="1" applyBorder="1" applyAlignment="1">
      <alignment horizontal="right"/>
    </xf>
    <xf numFmtId="0" fontId="93" fillId="0" borderId="0" xfId="40" applyFont="1" applyFill="1" applyBorder="1" applyAlignment="1">
      <alignment horizontal="right"/>
    </xf>
    <xf numFmtId="0" fontId="79" fillId="0" borderId="0" xfId="40" applyFont="1" applyBorder="1"/>
    <xf numFmtId="0" fontId="79" fillId="0" borderId="0" xfId="40" applyNumberFormat="1" applyFont="1" applyFill="1" applyBorder="1" applyAlignment="1">
      <alignment horizontal="right"/>
    </xf>
    <xf numFmtId="0" fontId="91" fillId="0" borderId="0" xfId="40" applyFont="1" applyBorder="1" applyAlignment="1">
      <alignment horizontal="left"/>
    </xf>
    <xf numFmtId="0" fontId="83" fillId="0" borderId="0" xfId="40" quotePrefix="1" applyFont="1" applyFill="1" applyBorder="1"/>
    <xf numFmtId="0" fontId="25" fillId="23" borderId="0" xfId="40" applyFont="1" applyFill="1" applyBorder="1"/>
    <xf numFmtId="0" fontId="88" fillId="0" borderId="0" xfId="40" applyFont="1" applyBorder="1" applyAlignment="1">
      <alignment horizontal="left"/>
    </xf>
    <xf numFmtId="0" fontId="74" fillId="0" borderId="0" xfId="128" applyFont="1" applyBorder="1"/>
    <xf numFmtId="165" fontId="82" fillId="0" borderId="0" xfId="0" applyNumberFormat="1" applyFont="1" applyAlignment="1">
      <alignment horizontal="left"/>
    </xf>
    <xf numFmtId="0" fontId="108" fillId="0" borderId="0" xfId="128" applyFont="1"/>
    <xf numFmtId="171" fontId="82" fillId="27" borderId="0" xfId="42" applyNumberFormat="1" applyFont="1" applyFill="1" applyAlignment="1">
      <alignment horizontal="right"/>
    </xf>
    <xf numFmtId="0" fontId="82" fillId="0" borderId="0" xfId="128" applyFont="1"/>
    <xf numFmtId="171" fontId="82" fillId="0" borderId="0" xfId="42" applyNumberFormat="1" applyFont="1" applyAlignment="1">
      <alignment horizontal="right"/>
    </xf>
    <xf numFmtId="173" fontId="82" fillId="0" borderId="0" xfId="48" applyNumberFormat="1" applyFont="1" applyFill="1" applyBorder="1" applyAlignment="1">
      <alignment horizontal="right"/>
    </xf>
    <xf numFmtId="0" fontId="82" fillId="0" borderId="0" xfId="128" applyFont="1" applyAlignment="1">
      <alignment horizontal="right"/>
    </xf>
    <xf numFmtId="0" fontId="85" fillId="23" borderId="0" xfId="40" applyFont="1" applyFill="1" applyBorder="1"/>
    <xf numFmtId="0" fontId="74" fillId="0" borderId="0" xfId="0" applyFont="1" applyFill="1"/>
    <xf numFmtId="165" fontId="85" fillId="0" borderId="0" xfId="0" applyNumberFormat="1" applyFont="1" applyAlignment="1">
      <alignment horizontal="left"/>
    </xf>
    <xf numFmtId="0" fontId="85" fillId="0" borderId="0" xfId="128" applyFont="1" applyAlignment="1">
      <alignment horizontal="right"/>
    </xf>
    <xf numFmtId="0" fontId="93" fillId="0" borderId="0" xfId="128" applyFont="1" applyFill="1" applyBorder="1"/>
    <xf numFmtId="165" fontId="85" fillId="0" borderId="0" xfId="128" applyNumberFormat="1" applyFont="1" applyAlignment="1">
      <alignment horizontal="left"/>
    </xf>
    <xf numFmtId="0" fontId="81" fillId="25" borderId="0" xfId="0" applyFont="1" applyFill="1"/>
    <xf numFmtId="0" fontId="79" fillId="0" borderId="0" xfId="40" applyFont="1"/>
    <xf numFmtId="10" fontId="81" fillId="25" borderId="0" xfId="48" applyNumberFormat="1" applyFont="1" applyFill="1" applyAlignment="1"/>
    <xf numFmtId="0" fontId="81" fillId="24" borderId="0" xfId="0" applyFont="1" applyFill="1"/>
    <xf numFmtId="0" fontId="79" fillId="0" borderId="0" xfId="0" applyFont="1"/>
    <xf numFmtId="172" fontId="81" fillId="24" borderId="0" xfId="0" applyNumberFormat="1" applyFont="1" applyFill="1"/>
    <xf numFmtId="174" fontId="81" fillId="24" borderId="0" xfId="42" applyNumberFormat="1" applyFont="1" applyFill="1" applyAlignment="1">
      <alignment horizontal="right"/>
    </xf>
    <xf numFmtId="172" fontId="81" fillId="24" borderId="0" xfId="0" applyNumberFormat="1" applyFont="1" applyFill="1" applyAlignment="1"/>
    <xf numFmtId="0" fontId="74" fillId="0" borderId="0" xfId="40" applyFont="1"/>
    <xf numFmtId="0" fontId="25" fillId="0" borderId="0" xfId="40" quotePrefix="1" applyFont="1" applyAlignment="1">
      <alignment horizontal="left"/>
    </xf>
    <xf numFmtId="10" fontId="25" fillId="0" borderId="0" xfId="48" applyNumberFormat="1" applyFont="1" applyFill="1" applyBorder="1" applyAlignment="1">
      <alignment horizontal="right"/>
    </xf>
    <xf numFmtId="165" fontId="25" fillId="0" borderId="0" xfId="40" applyNumberFormat="1" applyFont="1" applyAlignment="1">
      <alignment horizontal="right"/>
    </xf>
    <xf numFmtId="0" fontId="25" fillId="0" borderId="0" xfId="40" applyFont="1" applyAlignment="1">
      <alignment horizontal="right"/>
    </xf>
    <xf numFmtId="0" fontId="25" fillId="0" borderId="0" xfId="40" applyFont="1"/>
    <xf numFmtId="0" fontId="110" fillId="0" borderId="0" xfId="40" applyFont="1" applyAlignment="1">
      <alignment horizontal="left"/>
    </xf>
    <xf numFmtId="0" fontId="111" fillId="0" borderId="0" xfId="40" applyFont="1" applyAlignment="1">
      <alignment horizontal="left"/>
    </xf>
    <xf numFmtId="0" fontId="79" fillId="0" borderId="0" xfId="40" applyFont="1" applyAlignment="1">
      <alignment horizontal="right"/>
    </xf>
    <xf numFmtId="0" fontId="77" fillId="0" borderId="0" xfId="40" applyFont="1" applyAlignment="1">
      <alignment horizontal="right"/>
    </xf>
    <xf numFmtId="0" fontId="81" fillId="25" borderId="0" xfId="40" applyFont="1" applyFill="1"/>
    <xf numFmtId="3" fontId="81" fillId="25" borderId="0" xfId="40" applyNumberFormat="1" applyFont="1" applyFill="1"/>
    <xf numFmtId="3" fontId="79" fillId="0" borderId="0" xfId="40" applyNumberFormat="1" applyFont="1"/>
    <xf numFmtId="176" fontId="81" fillId="25" borderId="0" xfId="42" applyNumberFormat="1" applyFont="1" applyFill="1" applyAlignment="1">
      <alignment horizontal="right"/>
    </xf>
    <xf numFmtId="0" fontId="85" fillId="0" borderId="0" xfId="40" applyFont="1" applyBorder="1"/>
    <xf numFmtId="165" fontId="82" fillId="0" borderId="0" xfId="40" applyNumberFormat="1" applyFont="1" applyAlignment="1">
      <alignment horizontal="left" indent="2"/>
    </xf>
    <xf numFmtId="0" fontId="82" fillId="0" borderId="0" xfId="40" applyFont="1"/>
    <xf numFmtId="176" fontId="82" fillId="27" borderId="0" xfId="42" applyNumberFormat="1" applyFont="1" applyFill="1" applyAlignment="1">
      <alignment horizontal="right"/>
    </xf>
    <xf numFmtId="165" fontId="85" fillId="0" borderId="0" xfId="40" applyNumberFormat="1" applyFont="1" applyAlignment="1">
      <alignment horizontal="left" indent="4"/>
    </xf>
    <xf numFmtId="176" fontId="85" fillId="27" borderId="0" xfId="42" applyNumberFormat="1" applyFont="1" applyFill="1" applyAlignment="1">
      <alignment horizontal="right"/>
    </xf>
    <xf numFmtId="176" fontId="85" fillId="0" borderId="0" xfId="42" applyNumberFormat="1" applyFont="1" applyAlignment="1">
      <alignment horizontal="right"/>
    </xf>
    <xf numFmtId="176" fontId="81" fillId="25" borderId="0" xfId="40" applyNumberFormat="1" applyFont="1" applyFill="1"/>
    <xf numFmtId="10" fontId="79" fillId="0" borderId="0" xfId="48" applyNumberFormat="1" applyFont="1" applyBorder="1"/>
    <xf numFmtId="167" fontId="81" fillId="25" borderId="0" xfId="48" applyNumberFormat="1" applyFont="1" applyFill="1" applyAlignment="1">
      <alignment horizontal="right"/>
    </xf>
    <xf numFmtId="167" fontId="79" fillId="0" borderId="0" xfId="48" applyNumberFormat="1" applyFont="1" applyBorder="1"/>
    <xf numFmtId="173" fontId="81" fillId="25" borderId="0" xfId="48" applyNumberFormat="1" applyFont="1" applyFill="1" applyAlignment="1">
      <alignment horizontal="right"/>
    </xf>
    <xf numFmtId="10" fontId="82" fillId="27" borderId="0" xfId="48" applyNumberFormat="1" applyFont="1" applyFill="1" applyBorder="1" applyAlignment="1">
      <alignment horizontal="right"/>
    </xf>
    <xf numFmtId="10" fontId="82" fillId="0" borderId="0" xfId="48" applyNumberFormat="1" applyFont="1" applyFill="1" applyBorder="1" applyAlignment="1">
      <alignment horizontal="right"/>
    </xf>
    <xf numFmtId="167" fontId="82" fillId="0" borderId="0" xfId="42" applyNumberFormat="1" applyFont="1" applyAlignment="1">
      <alignment horizontal="right"/>
    </xf>
    <xf numFmtId="167" fontId="82" fillId="0" borderId="0" xfId="48" applyNumberFormat="1" applyFont="1" applyFill="1" applyBorder="1" applyAlignment="1">
      <alignment horizontal="right"/>
    </xf>
    <xf numFmtId="167" fontId="82" fillId="0" borderId="0" xfId="40" applyNumberFormat="1" applyFont="1"/>
    <xf numFmtId="167" fontId="85" fillId="0" borderId="0" xfId="42" applyNumberFormat="1" applyFont="1" applyAlignment="1">
      <alignment horizontal="right"/>
    </xf>
    <xf numFmtId="167" fontId="85" fillId="0" borderId="0" xfId="48" applyNumberFormat="1" applyFont="1" applyFill="1" applyBorder="1" applyAlignment="1">
      <alignment horizontal="right"/>
    </xf>
    <xf numFmtId="0" fontId="92" fillId="0" borderId="0" xfId="40" applyNumberFormat="1" applyFont="1" applyFill="1" applyBorder="1" applyAlignment="1">
      <alignment vertical="center" wrapText="1"/>
    </xf>
    <xf numFmtId="0" fontId="74" fillId="0" borderId="0" xfId="0" applyFont="1" applyBorder="1" applyAlignment="1">
      <alignment horizontal="left"/>
    </xf>
    <xf numFmtId="3" fontId="74" fillId="0" borderId="0" xfId="0" applyNumberFormat="1" applyFont="1" applyFill="1" applyBorder="1"/>
    <xf numFmtId="0" fontId="101" fillId="0" borderId="0" xfId="0" applyFont="1" applyBorder="1" applyAlignment="1">
      <alignment horizontal="left"/>
    </xf>
    <xf numFmtId="0" fontId="101" fillId="0" borderId="0" xfId="0" applyFont="1" applyFill="1" applyBorder="1" applyAlignment="1">
      <alignment horizontal="left"/>
    </xf>
    <xf numFmtId="0" fontId="101" fillId="0" borderId="0" xfId="0" applyFont="1" applyFill="1" applyBorder="1"/>
    <xf numFmtId="0" fontId="74" fillId="0" borderId="0" xfId="0" applyFont="1" applyFill="1" applyBorder="1"/>
    <xf numFmtId="0" fontId="101" fillId="23" borderId="0" xfId="0" applyFont="1" applyFill="1" applyBorder="1"/>
    <xf numFmtId="0" fontId="113" fillId="0" borderId="0" xfId="0" applyNumberFormat="1" applyFont="1" applyFill="1" applyBorder="1" applyAlignment="1">
      <alignment horizontal="left"/>
    </xf>
    <xf numFmtId="0" fontId="79" fillId="0" borderId="0" xfId="0" applyFont="1" applyBorder="1" applyAlignment="1">
      <alignment horizontal="right"/>
    </xf>
    <xf numFmtId="0" fontId="87" fillId="0" borderId="0" xfId="0" applyFont="1" applyBorder="1"/>
    <xf numFmtId="0" fontId="85" fillId="0" borderId="0" xfId="0" applyFont="1" applyFill="1" applyBorder="1" applyAlignment="1">
      <alignment horizontal="right"/>
    </xf>
    <xf numFmtId="0" fontId="82" fillId="23" borderId="0" xfId="0" applyFont="1" applyFill="1" applyBorder="1"/>
    <xf numFmtId="0" fontId="82" fillId="0" borderId="0" xfId="0" applyFont="1" applyFill="1" applyBorder="1"/>
    <xf numFmtId="0" fontId="93" fillId="0" borderId="0" xfId="0" applyFont="1" applyFill="1" applyBorder="1"/>
    <xf numFmtId="0" fontId="93" fillId="0" borderId="0" xfId="0" applyFont="1" applyBorder="1"/>
    <xf numFmtId="0" fontId="81" fillId="24" borderId="0" xfId="0" applyFont="1" applyFill="1" applyAlignment="1"/>
    <xf numFmtId="171" fontId="25" fillId="0" borderId="0" xfId="0" applyNumberFormat="1" applyFont="1" applyBorder="1"/>
    <xf numFmtId="0" fontId="81" fillId="25" borderId="0" xfId="0" applyFont="1" applyFill="1" applyAlignment="1">
      <alignment horizontal="left"/>
    </xf>
    <xf numFmtId="171" fontId="86" fillId="0" borderId="0" xfId="0" applyNumberFormat="1" applyFont="1"/>
    <xf numFmtId="0" fontId="93" fillId="0" borderId="0" xfId="0" applyFont="1" applyBorder="1" applyAlignment="1">
      <alignment horizontal="left"/>
    </xf>
    <xf numFmtId="0" fontId="93" fillId="23" borderId="0" xfId="0" applyFont="1" applyFill="1" applyBorder="1"/>
    <xf numFmtId="171" fontId="82" fillId="0" borderId="0" xfId="0" applyNumberFormat="1" applyFont="1" applyBorder="1"/>
    <xf numFmtId="0" fontId="93" fillId="23" borderId="0" xfId="0" applyFont="1" applyFill="1" applyBorder="1" applyAlignment="1">
      <alignment horizontal="left"/>
    </xf>
    <xf numFmtId="165" fontId="98" fillId="0" borderId="0" xfId="0" applyNumberFormat="1" applyFont="1" applyFill="1" applyBorder="1" applyAlignment="1">
      <alignment horizontal="left" indent="3"/>
    </xf>
    <xf numFmtId="165" fontId="98" fillId="0" borderId="0" xfId="0" applyNumberFormat="1" applyFont="1" applyFill="1" applyBorder="1" applyAlignment="1">
      <alignment horizontal="left" indent="5"/>
    </xf>
    <xf numFmtId="0" fontId="87" fillId="0" borderId="0" xfId="0" applyFont="1" applyBorder="1" applyAlignment="1">
      <alignment horizontal="left"/>
    </xf>
    <xf numFmtId="165" fontId="82" fillId="0" borderId="0" xfId="0" applyNumberFormat="1" applyFont="1" applyFill="1" applyBorder="1" applyAlignment="1">
      <alignment horizontal="left" indent="1"/>
    </xf>
    <xf numFmtId="0" fontId="82" fillId="0" borderId="0" xfId="0" applyFont="1" applyFill="1" applyBorder="1" applyAlignment="1">
      <alignment horizontal="right"/>
    </xf>
    <xf numFmtId="165" fontId="85" fillId="0" borderId="0" xfId="0" applyNumberFormat="1" applyFont="1" applyFill="1" applyBorder="1" applyAlignment="1">
      <alignment horizontal="left" indent="3"/>
    </xf>
    <xf numFmtId="0" fontId="92" fillId="0" borderId="0" xfId="40" applyNumberFormat="1" applyFont="1" applyFill="1" applyBorder="1" applyAlignment="1">
      <alignment horizontal="left"/>
    </xf>
    <xf numFmtId="0" fontId="115" fillId="0" borderId="0" xfId="129" applyFont="1"/>
    <xf numFmtId="10" fontId="81" fillId="25" borderId="0" xfId="48" applyNumberFormat="1" applyFont="1" applyFill="1" applyAlignment="1">
      <alignment horizontal="right"/>
    </xf>
    <xf numFmtId="10" fontId="86" fillId="0" borderId="0" xfId="48" applyNumberFormat="1" applyFont="1"/>
    <xf numFmtId="174" fontId="81" fillId="25" borderId="0" xfId="0" applyNumberFormat="1" applyFont="1" applyFill="1" applyAlignment="1"/>
    <xf numFmtId="174" fontId="86" fillId="0" borderId="0" xfId="0" applyNumberFormat="1" applyFont="1"/>
    <xf numFmtId="165" fontId="25" fillId="23" borderId="0" xfId="0" applyNumberFormat="1" applyFont="1" applyFill="1" applyBorder="1"/>
    <xf numFmtId="0" fontId="115" fillId="0" borderId="0" xfId="129" applyFont="1" applyAlignment="1">
      <alignment wrapText="1"/>
    </xf>
    <xf numFmtId="10" fontId="82" fillId="0" borderId="0" xfId="48" applyNumberFormat="1" applyFont="1"/>
    <xf numFmtId="10" fontId="82" fillId="0" borderId="0" xfId="48" applyNumberFormat="1" applyFont="1" applyFill="1"/>
    <xf numFmtId="174" fontId="82" fillId="0" borderId="0" xfId="42" applyNumberFormat="1" applyFont="1" applyFill="1" applyBorder="1" applyAlignment="1">
      <alignment horizontal="right"/>
    </xf>
    <xf numFmtId="174" fontId="82" fillId="0" borderId="0" xfId="48" applyNumberFormat="1" applyFont="1" applyFill="1" applyBorder="1" applyAlignment="1">
      <alignment horizontal="right"/>
    </xf>
    <xf numFmtId="174" fontId="82" fillId="0" borderId="0" xfId="0" applyNumberFormat="1" applyFont="1" applyFill="1" applyBorder="1" applyAlignment="1">
      <alignment horizontal="right"/>
    </xf>
    <xf numFmtId="10" fontId="85" fillId="0" borderId="0" xfId="48" applyNumberFormat="1" applyFont="1"/>
    <xf numFmtId="10" fontId="85" fillId="0" borderId="0" xfId="48" applyNumberFormat="1" applyFont="1" applyFill="1"/>
    <xf numFmtId="174" fontId="85" fillId="0" borderId="0" xfId="48" applyNumberFormat="1" applyFont="1" applyFill="1" applyBorder="1" applyAlignment="1">
      <alignment horizontal="right"/>
    </xf>
    <xf numFmtId="174" fontId="85" fillId="0" borderId="0" xfId="0" applyNumberFormat="1" applyFont="1" applyFill="1" applyBorder="1" applyAlignment="1">
      <alignment horizontal="right"/>
    </xf>
    <xf numFmtId="0" fontId="79" fillId="0" borderId="0" xfId="0" applyNumberFormat="1" applyFont="1" applyFill="1" applyBorder="1" applyAlignment="1">
      <alignment horizontal="left"/>
    </xf>
    <xf numFmtId="17" fontId="79" fillId="0" borderId="0" xfId="0" applyNumberFormat="1" applyFont="1" applyFill="1" applyBorder="1" applyAlignment="1">
      <alignment horizontal="right"/>
    </xf>
    <xf numFmtId="165" fontId="98" fillId="0" borderId="0" xfId="0" applyNumberFormat="1" applyFont="1" applyFill="1" applyBorder="1" applyAlignment="1">
      <alignment horizontal="left" indent="1"/>
    </xf>
    <xf numFmtId="165" fontId="82" fillId="0" borderId="0" xfId="0" quotePrefix="1" applyNumberFormat="1" applyFont="1" applyFill="1" applyBorder="1" applyAlignment="1">
      <alignment horizontal="left" indent="1"/>
    </xf>
    <xf numFmtId="173" fontId="82" fillId="28" borderId="0" xfId="48" applyNumberFormat="1" applyFont="1" applyFill="1" applyBorder="1" applyAlignment="1">
      <alignment horizontal="right"/>
    </xf>
    <xf numFmtId="0" fontId="74" fillId="0" borderId="0" xfId="0" applyFont="1" applyFill="1" applyAlignment="1">
      <alignment horizontal="center"/>
    </xf>
    <xf numFmtId="165" fontId="25" fillId="0" borderId="0" xfId="0" applyNumberFormat="1" applyFont="1" applyBorder="1" applyAlignment="1">
      <alignment horizontal="right"/>
    </xf>
    <xf numFmtId="166" fontId="25" fillId="0" borderId="0" xfId="0" applyNumberFormat="1" applyFont="1" applyBorder="1" applyAlignment="1">
      <alignment horizontal="right"/>
    </xf>
    <xf numFmtId="171" fontId="25" fillId="0" borderId="0" xfId="0" applyNumberFormat="1" applyFont="1" applyBorder="1" applyAlignment="1">
      <alignment horizontal="right"/>
    </xf>
    <xf numFmtId="171" fontId="104" fillId="0" borderId="0" xfId="0" applyNumberFormat="1" applyFont="1" applyFill="1" applyBorder="1" applyAlignment="1">
      <alignment horizontal="left"/>
    </xf>
    <xf numFmtId="0" fontId="108" fillId="0" borderId="0" xfId="0" applyFont="1" applyBorder="1"/>
    <xf numFmtId="0" fontId="108" fillId="0" borderId="0" xfId="0" applyFont="1" applyBorder="1" applyAlignment="1">
      <alignment horizontal="right"/>
    </xf>
    <xf numFmtId="0" fontId="81" fillId="0" borderId="0" xfId="0" applyFont="1" applyFill="1" applyBorder="1"/>
    <xf numFmtId="0" fontId="88" fillId="23" borderId="0" xfId="0" applyNumberFormat="1" applyFont="1" applyFill="1" applyBorder="1" applyAlignment="1"/>
    <xf numFmtId="0" fontId="81" fillId="0" borderId="0" xfId="0" applyFont="1" applyFill="1" applyBorder="1" applyAlignment="1">
      <alignment horizontal="right"/>
    </xf>
    <xf numFmtId="0" fontId="25" fillId="23" borderId="0" xfId="0" applyFont="1" applyFill="1" applyBorder="1" applyAlignment="1">
      <alignment horizontal="right"/>
    </xf>
    <xf numFmtId="0" fontId="85" fillId="0" borderId="0" xfId="0" applyFont="1" applyBorder="1" applyAlignment="1">
      <alignment horizontal="left"/>
    </xf>
    <xf numFmtId="0" fontId="81" fillId="25" borderId="0" xfId="0" applyFont="1" applyFill="1" applyAlignment="1">
      <alignment horizontal="left" indent="1"/>
    </xf>
    <xf numFmtId="0" fontId="85" fillId="23" borderId="0" xfId="0" applyFont="1" applyFill="1" applyBorder="1" applyAlignment="1">
      <alignment horizontal="left"/>
    </xf>
    <xf numFmtId="0" fontId="81" fillId="25" borderId="28" xfId="0" applyFont="1" applyFill="1" applyBorder="1" applyAlignment="1">
      <alignment horizontal="left" indent="1"/>
    </xf>
    <xf numFmtId="171" fontId="81" fillId="25" borderId="28" xfId="42" applyNumberFormat="1" applyFont="1" applyFill="1" applyBorder="1" applyAlignment="1">
      <alignment horizontal="right"/>
    </xf>
    <xf numFmtId="173" fontId="81" fillId="25" borderId="28" xfId="0" applyNumberFormat="1" applyFont="1" applyFill="1" applyBorder="1" applyAlignment="1"/>
    <xf numFmtId="0" fontId="108" fillId="0" borderId="0" xfId="0" applyFont="1" applyBorder="1" applyAlignment="1">
      <alignment horizontal="left"/>
    </xf>
    <xf numFmtId="0" fontId="108" fillId="23" borderId="0" xfId="0" applyFont="1" applyFill="1" applyBorder="1"/>
    <xf numFmtId="0" fontId="108" fillId="23" borderId="0" xfId="0" quotePrefix="1" applyFont="1" applyFill="1" applyBorder="1"/>
    <xf numFmtId="3" fontId="108" fillId="23" borderId="0" xfId="0" applyNumberFormat="1" applyFont="1" applyFill="1" applyBorder="1" applyAlignment="1">
      <alignment horizontal="right"/>
    </xf>
    <xf numFmtId="0" fontId="108" fillId="23" borderId="0" xfId="0" applyFont="1" applyFill="1" applyBorder="1" applyAlignment="1">
      <alignment horizontal="right"/>
    </xf>
    <xf numFmtId="166" fontId="108" fillId="23" borderId="0" xfId="0" applyNumberFormat="1" applyFont="1" applyFill="1" applyBorder="1" applyAlignment="1">
      <alignment horizontal="right"/>
    </xf>
    <xf numFmtId="17" fontId="88" fillId="23" borderId="0" xfId="0" applyNumberFormat="1" applyFont="1" applyFill="1" applyBorder="1" applyAlignment="1">
      <alignment horizontal="right"/>
    </xf>
    <xf numFmtId="0" fontId="85" fillId="23" borderId="0" xfId="0" applyFont="1" applyFill="1" applyBorder="1" applyAlignment="1">
      <alignment vertical="center"/>
    </xf>
    <xf numFmtId="165" fontId="85" fillId="0" borderId="0" xfId="0" applyNumberFormat="1" applyFont="1" applyFill="1" applyBorder="1" applyAlignment="1">
      <alignment horizontal="left" vertical="center" wrapText="1"/>
    </xf>
    <xf numFmtId="0" fontId="85" fillId="0" borderId="0" xfId="0" applyFont="1" applyAlignment="1">
      <alignment vertical="center"/>
    </xf>
    <xf numFmtId="171" fontId="85" fillId="27" borderId="0" xfId="42" applyNumberFormat="1" applyFont="1" applyFill="1" applyBorder="1" applyAlignment="1">
      <alignment horizontal="right" vertical="center"/>
    </xf>
    <xf numFmtId="171" fontId="85" fillId="0" borderId="0" xfId="42" applyNumberFormat="1" applyFont="1" applyFill="1" applyBorder="1" applyAlignment="1">
      <alignment horizontal="right" vertical="center"/>
    </xf>
    <xf numFmtId="0" fontId="85" fillId="0" borderId="0" xfId="0" applyFont="1" applyFill="1" applyAlignment="1">
      <alignment vertical="center"/>
    </xf>
    <xf numFmtId="165" fontId="98" fillId="0" borderId="0" xfId="0" applyNumberFormat="1" applyFont="1" applyFill="1" applyBorder="1" applyAlignment="1">
      <alignment horizontal="left" vertical="center" wrapText="1" indent="2"/>
    </xf>
    <xf numFmtId="173" fontId="85" fillId="0" borderId="0" xfId="48" applyNumberFormat="1" applyFont="1" applyFill="1" applyBorder="1" applyAlignment="1">
      <alignment horizontal="right" vertical="center"/>
    </xf>
    <xf numFmtId="171" fontId="85" fillId="27" borderId="0" xfId="0" applyNumberFormat="1" applyFont="1" applyFill="1" applyBorder="1" applyAlignment="1">
      <alignment horizontal="right" vertical="center"/>
    </xf>
    <xf numFmtId="171" fontId="85" fillId="0" borderId="0" xfId="0" applyNumberFormat="1" applyFont="1" applyFill="1" applyBorder="1" applyAlignment="1">
      <alignment horizontal="right" vertical="center"/>
    </xf>
    <xf numFmtId="0" fontId="25" fillId="23" borderId="0" xfId="0" applyFont="1" applyFill="1" applyBorder="1" applyAlignment="1">
      <alignment vertical="center"/>
    </xf>
    <xf numFmtId="0" fontId="81" fillId="25" borderId="0" xfId="0" applyFont="1" applyFill="1" applyAlignment="1">
      <alignment vertical="center"/>
    </xf>
    <xf numFmtId="0" fontId="86" fillId="0" borderId="0" xfId="0" applyFont="1" applyAlignment="1">
      <alignment vertical="center"/>
    </xf>
    <xf numFmtId="171" fontId="81" fillId="25" borderId="0" xfId="42" applyNumberFormat="1" applyFont="1" applyFill="1" applyAlignment="1">
      <alignment horizontal="right" vertical="center"/>
    </xf>
    <xf numFmtId="173" fontId="81" fillId="25" borderId="0" xfId="0" applyNumberFormat="1" applyFont="1" applyFill="1" applyAlignment="1">
      <alignment vertical="center"/>
    </xf>
    <xf numFmtId="171" fontId="85" fillId="27" borderId="0" xfId="0" applyNumberFormat="1" applyFont="1" applyFill="1" applyBorder="1" applyAlignment="1">
      <alignment horizontal="right"/>
    </xf>
    <xf numFmtId="171" fontId="85" fillId="0" borderId="0" xfId="0" applyNumberFormat="1" applyFont="1" applyFill="1" applyBorder="1" applyAlignment="1">
      <alignment horizontal="right"/>
    </xf>
    <xf numFmtId="165" fontId="98" fillId="0" borderId="0" xfId="0" applyNumberFormat="1" applyFont="1" applyFill="1" applyBorder="1" applyAlignment="1">
      <alignment horizontal="left" vertical="center" wrapText="1" indent="3"/>
    </xf>
    <xf numFmtId="14" fontId="81" fillId="72" borderId="10" xfId="0" applyNumberFormat="1" applyFont="1" applyFill="1" applyBorder="1" applyAlignment="1">
      <alignment horizontal="center" vertical="center"/>
    </xf>
    <xf numFmtId="14" fontId="81" fillId="72" borderId="11" xfId="0" applyNumberFormat="1" applyFont="1" applyFill="1" applyBorder="1" applyAlignment="1">
      <alignment horizontal="center" vertical="center"/>
    </xf>
    <xf numFmtId="14" fontId="81" fillId="72" borderId="12" xfId="0" applyNumberFormat="1" applyFont="1" applyFill="1" applyBorder="1" applyAlignment="1">
      <alignment horizontal="center" vertical="center"/>
    </xf>
    <xf numFmtId="10" fontId="25" fillId="0" borderId="0" xfId="48" applyNumberFormat="1" applyFont="1" applyBorder="1"/>
    <xf numFmtId="10" fontId="77" fillId="0" borderId="0" xfId="48" applyNumberFormat="1" applyFont="1" applyBorder="1" applyAlignment="1">
      <alignment horizontal="right"/>
    </xf>
    <xf numFmtId="182" fontId="77" fillId="0" borderId="0" xfId="48" applyNumberFormat="1" applyFont="1" applyFill="1" applyBorder="1" applyAlignment="1">
      <alignment horizontal="right"/>
    </xf>
    <xf numFmtId="182" fontId="77" fillId="0" borderId="0" xfId="48" applyNumberFormat="1" applyFont="1" applyBorder="1" applyAlignment="1">
      <alignment horizontal="right"/>
    </xf>
    <xf numFmtId="10" fontId="75" fillId="0" borderId="0" xfId="48" applyNumberFormat="1" applyFont="1" applyBorder="1" applyAlignment="1">
      <alignment horizontal="right"/>
    </xf>
    <xf numFmtId="182" fontId="85" fillId="0" borderId="0" xfId="48" applyNumberFormat="1" applyFont="1" applyFill="1" applyBorder="1" applyAlignment="1">
      <alignment horizontal="right"/>
    </xf>
    <xf numFmtId="172" fontId="81" fillId="25" borderId="0" xfId="0" applyNumberFormat="1" applyFont="1" applyFill="1"/>
    <xf numFmtId="14" fontId="81" fillId="72" borderId="15" xfId="0" applyNumberFormat="1" applyFont="1" applyFill="1" applyBorder="1" applyAlignment="1">
      <alignment horizontal="center" vertical="center"/>
    </xf>
    <xf numFmtId="14" fontId="81" fillId="29" borderId="9" xfId="0" applyNumberFormat="1" applyFont="1" applyFill="1" applyBorder="1" applyAlignment="1">
      <alignment horizontal="center" vertical="center"/>
    </xf>
    <xf numFmtId="14" fontId="81" fillId="29" borderId="14" xfId="0" applyNumberFormat="1" applyFont="1" applyFill="1" applyBorder="1" applyAlignment="1">
      <alignment horizontal="center" vertical="center"/>
    </xf>
    <xf numFmtId="3" fontId="93" fillId="0" borderId="0" xfId="0" applyNumberFormat="1" applyFont="1" applyBorder="1" applyAlignment="1">
      <alignment horizontal="left" vertical="top" wrapText="1"/>
    </xf>
    <xf numFmtId="0" fontId="79" fillId="0" borderId="0" xfId="0" applyNumberFormat="1" applyFont="1" applyFill="1" applyBorder="1" applyAlignment="1">
      <alignment horizontal="center"/>
    </xf>
    <xf numFmtId="0" fontId="79" fillId="0" borderId="0" xfId="40" applyNumberFormat="1" applyFont="1" applyFill="1" applyBorder="1" applyAlignment="1">
      <alignment horizontal="center"/>
    </xf>
    <xf numFmtId="14" fontId="81" fillId="29" borderId="9" xfId="40" applyNumberFormat="1" applyFont="1" applyFill="1" applyBorder="1" applyAlignment="1">
      <alignment horizontal="center" vertical="center"/>
    </xf>
    <xf numFmtId="14" fontId="81" fillId="29" borderId="14" xfId="40" applyNumberFormat="1" applyFont="1" applyFill="1" applyBorder="1" applyAlignment="1">
      <alignment horizontal="center" vertical="center"/>
    </xf>
    <xf numFmtId="0" fontId="102" fillId="0" borderId="0" xfId="0" applyNumberFormat="1" applyFont="1" applyFill="1" applyBorder="1" applyAlignment="1">
      <alignment horizontal="left"/>
    </xf>
    <xf numFmtId="14" fontId="81" fillId="29" borderId="16" xfId="0" applyNumberFormat="1" applyFont="1" applyFill="1" applyBorder="1" applyAlignment="1">
      <alignment horizontal="center" vertical="center"/>
    </xf>
    <xf numFmtId="14" fontId="81" fillId="29" borderId="17" xfId="0" applyNumberFormat="1" applyFont="1" applyFill="1" applyBorder="1" applyAlignment="1">
      <alignment horizontal="center" vertical="center"/>
    </xf>
    <xf numFmtId="14" fontId="82" fillId="26" borderId="18" xfId="0" applyNumberFormat="1" applyFont="1" applyFill="1" applyBorder="1" applyAlignment="1">
      <alignment horizontal="center" vertical="center"/>
    </xf>
    <xf numFmtId="14" fontId="82" fillId="26" borderId="19" xfId="0" applyNumberFormat="1" applyFont="1" applyFill="1" applyBorder="1" applyAlignment="1">
      <alignment horizontal="center" vertical="center"/>
    </xf>
    <xf numFmtId="14" fontId="47" fillId="29" borderId="0" xfId="0" applyNumberFormat="1" applyFont="1" applyFill="1" applyBorder="1" applyAlignment="1">
      <alignment horizontal="center"/>
    </xf>
    <xf numFmtId="0" fontId="47" fillId="29" borderId="0" xfId="0" applyNumberFormat="1" applyFont="1" applyFill="1" applyBorder="1" applyAlignment="1">
      <alignment horizontal="center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68" builtinId="30" hidden="1"/>
    <cellStyle name="20% - Énfasis1 2" xfId="99" xr:uid="{00000000-0005-0000-0000-000007000000}"/>
    <cellStyle name="20% - Énfasis1 3" xfId="135" xr:uid="{00000000-0005-0000-0000-000008000000}"/>
    <cellStyle name="20% - Énfasis2" xfId="72" builtinId="34" hidden="1"/>
    <cellStyle name="20% - Énfasis2 2" xfId="100" xr:uid="{00000000-0005-0000-0000-00000A000000}"/>
    <cellStyle name="20% - Énfasis2 3" xfId="136" xr:uid="{00000000-0005-0000-0000-00000B000000}"/>
    <cellStyle name="20% - Énfasis3" xfId="76" builtinId="38" hidden="1"/>
    <cellStyle name="20% - Énfasis3 2" xfId="101" xr:uid="{00000000-0005-0000-0000-00000D000000}"/>
    <cellStyle name="20% - Énfasis3 3" xfId="137" xr:uid="{00000000-0005-0000-0000-00000E000000}"/>
    <cellStyle name="20% - Énfasis4" xfId="80" builtinId="42" hidden="1"/>
    <cellStyle name="20% - Énfasis4 2" xfId="102" xr:uid="{00000000-0005-0000-0000-000010000000}"/>
    <cellStyle name="20% - Énfasis4 3" xfId="138" xr:uid="{00000000-0005-0000-0000-000011000000}"/>
    <cellStyle name="20% - Énfasis5" xfId="84" builtinId="46" hidden="1"/>
    <cellStyle name="20% - Énfasis5 2" xfId="103" xr:uid="{00000000-0005-0000-0000-000013000000}"/>
    <cellStyle name="20% - Énfasis5 3" xfId="139" xr:uid="{00000000-0005-0000-0000-000014000000}"/>
    <cellStyle name="20% - Énfasis6" xfId="88" builtinId="50" hidden="1"/>
    <cellStyle name="20% - Énfasis6 2" xfId="104" xr:uid="{00000000-0005-0000-0000-000016000000}"/>
    <cellStyle name="20% - Énfasis6 3" xfId="140" xr:uid="{00000000-0005-0000-0000-000017000000}"/>
    <cellStyle name="40% - Accent1" xfId="7" xr:uid="{00000000-0005-0000-0000-000018000000}"/>
    <cellStyle name="40% - Accent2" xfId="8" xr:uid="{00000000-0005-0000-0000-000019000000}"/>
    <cellStyle name="40% - Accent3" xfId="9" xr:uid="{00000000-0005-0000-0000-00001A000000}"/>
    <cellStyle name="40% - Accent4" xfId="10" xr:uid="{00000000-0005-0000-0000-00001B000000}"/>
    <cellStyle name="40% - Accent5" xfId="11" xr:uid="{00000000-0005-0000-0000-00001C000000}"/>
    <cellStyle name="40% - Accent6" xfId="12" xr:uid="{00000000-0005-0000-0000-00001D000000}"/>
    <cellStyle name="40% - Énfasis1" xfId="69" builtinId="31" hidden="1"/>
    <cellStyle name="40% - Énfasis1 2" xfId="105" xr:uid="{00000000-0005-0000-0000-00001F000000}"/>
    <cellStyle name="40% - Énfasis1 3" xfId="141" xr:uid="{00000000-0005-0000-0000-000020000000}"/>
    <cellStyle name="40% - Énfasis2" xfId="73" builtinId="35" hidden="1"/>
    <cellStyle name="40% - Énfasis2 2" xfId="106" xr:uid="{00000000-0005-0000-0000-000022000000}"/>
    <cellStyle name="40% - Énfasis2 3" xfId="142" xr:uid="{00000000-0005-0000-0000-000023000000}"/>
    <cellStyle name="40% - Énfasis3" xfId="77" builtinId="39" hidden="1"/>
    <cellStyle name="40% - Énfasis3 2" xfId="107" xr:uid="{00000000-0005-0000-0000-000025000000}"/>
    <cellStyle name="40% - Énfasis3 3" xfId="143" xr:uid="{00000000-0005-0000-0000-000026000000}"/>
    <cellStyle name="40% - Énfasis4" xfId="81" builtinId="43" hidden="1"/>
    <cellStyle name="40% - Énfasis4 2" xfId="108" xr:uid="{00000000-0005-0000-0000-000028000000}"/>
    <cellStyle name="40% - Énfasis4 3" xfId="144" xr:uid="{00000000-0005-0000-0000-000029000000}"/>
    <cellStyle name="40% - Énfasis5" xfId="85" builtinId="47" hidden="1"/>
    <cellStyle name="40% - Énfasis5 2" xfId="109" xr:uid="{00000000-0005-0000-0000-00002B000000}"/>
    <cellStyle name="40% - Énfasis5 3" xfId="145" xr:uid="{00000000-0005-0000-0000-00002C000000}"/>
    <cellStyle name="40% - Énfasis6" xfId="89" builtinId="51" hidden="1"/>
    <cellStyle name="40% - Énfasis6 2" xfId="110" xr:uid="{00000000-0005-0000-0000-00002E000000}"/>
    <cellStyle name="40% - Énfasis6 3" xfId="146" xr:uid="{00000000-0005-0000-0000-00002F000000}"/>
    <cellStyle name="60% - Accent1" xfId="13" xr:uid="{00000000-0005-0000-0000-000030000000}"/>
    <cellStyle name="60% - Accent2" xfId="14" xr:uid="{00000000-0005-0000-0000-000031000000}"/>
    <cellStyle name="60% - Accent3" xfId="15" xr:uid="{00000000-0005-0000-0000-000032000000}"/>
    <cellStyle name="60% - Accent4" xfId="16" xr:uid="{00000000-0005-0000-0000-000033000000}"/>
    <cellStyle name="60% - Accent5" xfId="17" xr:uid="{00000000-0005-0000-0000-000034000000}"/>
    <cellStyle name="60% - Accent6" xfId="18" xr:uid="{00000000-0005-0000-0000-000035000000}"/>
    <cellStyle name="60% - Énfasis1" xfId="70" builtinId="32" hidden="1"/>
    <cellStyle name="60% - Énfasis1 2" xfId="147" xr:uid="{00000000-0005-0000-0000-000037000000}"/>
    <cellStyle name="60% - Énfasis1 3" xfId="148" xr:uid="{00000000-0005-0000-0000-000038000000}"/>
    <cellStyle name="60% - Énfasis2" xfId="74" builtinId="36" hidden="1"/>
    <cellStyle name="60% - Énfasis2 2" xfId="149" xr:uid="{00000000-0005-0000-0000-00003A000000}"/>
    <cellStyle name="60% - Énfasis2 3" xfId="150" xr:uid="{00000000-0005-0000-0000-00003B000000}"/>
    <cellStyle name="60% - Énfasis3" xfId="78" builtinId="40" hidden="1"/>
    <cellStyle name="60% - Énfasis3 2" xfId="151" xr:uid="{00000000-0005-0000-0000-00003D000000}"/>
    <cellStyle name="60% - Énfasis3 3" xfId="152" xr:uid="{00000000-0005-0000-0000-00003E000000}"/>
    <cellStyle name="60% - Énfasis4" xfId="82" builtinId="44" hidden="1"/>
    <cellStyle name="60% - Énfasis4 2" xfId="153" xr:uid="{00000000-0005-0000-0000-000040000000}"/>
    <cellStyle name="60% - Énfasis4 3" xfId="154" xr:uid="{00000000-0005-0000-0000-000041000000}"/>
    <cellStyle name="60% - Énfasis5" xfId="86" builtinId="48" hidden="1"/>
    <cellStyle name="60% - Énfasis5 2" xfId="155" xr:uid="{00000000-0005-0000-0000-000043000000}"/>
    <cellStyle name="60% - Énfasis5 3" xfId="156" xr:uid="{00000000-0005-0000-0000-000044000000}"/>
    <cellStyle name="60% - Énfasis6" xfId="90" builtinId="52" hidden="1"/>
    <cellStyle name="60% - Énfasis6 2" xfId="157" xr:uid="{00000000-0005-0000-0000-000046000000}"/>
    <cellStyle name="60% - Énfasis6 3" xfId="158" xr:uid="{00000000-0005-0000-0000-000047000000}"/>
    <cellStyle name="Accent1" xfId="19" xr:uid="{00000000-0005-0000-0000-000048000000}"/>
    <cellStyle name="Accent2" xfId="20" xr:uid="{00000000-0005-0000-0000-000049000000}"/>
    <cellStyle name="Accent3" xfId="21" xr:uid="{00000000-0005-0000-0000-00004A000000}"/>
    <cellStyle name="Accent4" xfId="22" xr:uid="{00000000-0005-0000-0000-00004B000000}"/>
    <cellStyle name="Accent5" xfId="23" xr:uid="{00000000-0005-0000-0000-00004C000000}"/>
    <cellStyle name="Accent6" xfId="24" xr:uid="{00000000-0005-0000-0000-00004D000000}"/>
    <cellStyle name="Actual Date" xfId="159" xr:uid="{00000000-0005-0000-0000-00004E000000}"/>
    <cellStyle name="background" xfId="160" xr:uid="{00000000-0005-0000-0000-00004F000000}"/>
    <cellStyle name="background 2" xfId="161" xr:uid="{00000000-0005-0000-0000-000050000000}"/>
    <cellStyle name="Bad" xfId="25" xr:uid="{00000000-0005-0000-0000-000051000000}"/>
    <cellStyle name="banner" xfId="162" xr:uid="{00000000-0005-0000-0000-000052000000}"/>
    <cellStyle name="Buena 2" xfId="163" xr:uid="{00000000-0005-0000-0000-000054000000}"/>
    <cellStyle name="Buena 3" xfId="164" xr:uid="{00000000-0005-0000-0000-000055000000}"/>
    <cellStyle name="Bueno" xfId="57" builtinId="26" hidden="1"/>
    <cellStyle name="calc" xfId="165" xr:uid="{00000000-0005-0000-0000-000056000000}"/>
    <cellStyle name="calculated" xfId="166" xr:uid="{00000000-0005-0000-0000-000057000000}"/>
    <cellStyle name="Calculation" xfId="26" xr:uid="{00000000-0005-0000-0000-000058000000}"/>
    <cellStyle name="Cálculo" xfId="61" builtinId="22" hidden="1"/>
    <cellStyle name="Cálculo 2" xfId="167" xr:uid="{00000000-0005-0000-0000-00005A000000}"/>
    <cellStyle name="Cálculo 3" xfId="168" xr:uid="{00000000-0005-0000-0000-00005B000000}"/>
    <cellStyle name="Celda de comprobación" xfId="63" builtinId="23" hidden="1"/>
    <cellStyle name="Celda de comprobación 2" xfId="169" xr:uid="{00000000-0005-0000-0000-00005D000000}"/>
    <cellStyle name="Celda de comprobación 3" xfId="170" xr:uid="{00000000-0005-0000-0000-00005E000000}"/>
    <cellStyle name="Celda vinculada" xfId="62" builtinId="24" hidden="1"/>
    <cellStyle name="Celda vinculada 2" xfId="171" xr:uid="{00000000-0005-0000-0000-000060000000}"/>
    <cellStyle name="Celda vinculada 3" xfId="172" xr:uid="{00000000-0005-0000-0000-000061000000}"/>
    <cellStyle name="Check Cell" xfId="27" xr:uid="{00000000-0005-0000-0000-000062000000}"/>
    <cellStyle name="data_3000" xfId="173" xr:uid="{00000000-0005-0000-0000-000063000000}"/>
    <cellStyle name="Date" xfId="174" xr:uid="{00000000-0005-0000-0000-000064000000}"/>
    <cellStyle name="date 2" xfId="175" xr:uid="{00000000-0005-0000-0000-000065000000}"/>
    <cellStyle name="datetime" xfId="176" xr:uid="{00000000-0005-0000-0000-000066000000}"/>
    <cellStyle name="Dia" xfId="111" xr:uid="{00000000-0005-0000-0000-000067000000}"/>
    <cellStyle name="Encabez1" xfId="112" xr:uid="{00000000-0005-0000-0000-000068000000}"/>
    <cellStyle name="Encabez2" xfId="113" xr:uid="{00000000-0005-0000-0000-000069000000}"/>
    <cellStyle name="Encabezado 1" xfId="53" builtinId="16" hidden="1"/>
    <cellStyle name="Encabezado 4" xfId="56" builtinId="19" hidden="1"/>
    <cellStyle name="Encabezado 4 2" xfId="177" xr:uid="{00000000-0005-0000-0000-00006B000000}"/>
    <cellStyle name="Encabezado 4 3" xfId="178" xr:uid="{00000000-0005-0000-0000-00006C000000}"/>
    <cellStyle name="Énfasis1" xfId="67" builtinId="29" hidden="1"/>
    <cellStyle name="Énfasis1 2" xfId="179" xr:uid="{00000000-0005-0000-0000-00006E000000}"/>
    <cellStyle name="Énfasis1 3" xfId="180" xr:uid="{00000000-0005-0000-0000-00006F000000}"/>
    <cellStyle name="Énfasis2" xfId="71" builtinId="33" hidden="1"/>
    <cellStyle name="Énfasis2 2" xfId="181" xr:uid="{00000000-0005-0000-0000-000071000000}"/>
    <cellStyle name="Énfasis2 3" xfId="182" xr:uid="{00000000-0005-0000-0000-000072000000}"/>
    <cellStyle name="Énfasis3" xfId="75" builtinId="37" hidden="1"/>
    <cellStyle name="Énfasis3 2" xfId="183" xr:uid="{00000000-0005-0000-0000-000074000000}"/>
    <cellStyle name="Énfasis3 3" xfId="184" xr:uid="{00000000-0005-0000-0000-000075000000}"/>
    <cellStyle name="Énfasis4" xfId="79" builtinId="41" hidden="1"/>
    <cellStyle name="Énfasis4 2" xfId="185" xr:uid="{00000000-0005-0000-0000-000077000000}"/>
    <cellStyle name="Énfasis4 3" xfId="186" xr:uid="{00000000-0005-0000-0000-000078000000}"/>
    <cellStyle name="Énfasis5" xfId="83" builtinId="45" hidden="1"/>
    <cellStyle name="Énfasis5 2" xfId="187" xr:uid="{00000000-0005-0000-0000-00007A000000}"/>
    <cellStyle name="Énfasis5 3" xfId="188" xr:uid="{00000000-0005-0000-0000-00007B000000}"/>
    <cellStyle name="Énfasis6" xfId="87" builtinId="49" hidden="1"/>
    <cellStyle name="Énfasis6 2" xfId="189" xr:uid="{00000000-0005-0000-0000-00007D000000}"/>
    <cellStyle name="Énfasis6 3" xfId="190" xr:uid="{00000000-0005-0000-0000-00007E000000}"/>
    <cellStyle name="Entrada" xfId="59" builtinId="20" hidden="1"/>
    <cellStyle name="Entrada 2" xfId="191" xr:uid="{00000000-0005-0000-0000-000080000000}"/>
    <cellStyle name="Entrada 3" xfId="192" xr:uid="{00000000-0005-0000-0000-000081000000}"/>
    <cellStyle name="Estilo 1" xfId="193" xr:uid="{00000000-0005-0000-0000-000082000000}"/>
    <cellStyle name="Estilo 1 10" xfId="194" xr:uid="{00000000-0005-0000-0000-000083000000}"/>
    <cellStyle name="Estilo 1 11" xfId="195" xr:uid="{00000000-0005-0000-0000-000084000000}"/>
    <cellStyle name="Estilo 1 12" xfId="196" xr:uid="{00000000-0005-0000-0000-000085000000}"/>
    <cellStyle name="Estilo 1 13" xfId="197" xr:uid="{00000000-0005-0000-0000-000086000000}"/>
    <cellStyle name="Estilo 1 2" xfId="198" xr:uid="{00000000-0005-0000-0000-000087000000}"/>
    <cellStyle name="Estilo 1 3" xfId="199" xr:uid="{00000000-0005-0000-0000-000088000000}"/>
    <cellStyle name="Estilo 1 4" xfId="200" xr:uid="{00000000-0005-0000-0000-000089000000}"/>
    <cellStyle name="Estilo 1 5" xfId="201" xr:uid="{00000000-0005-0000-0000-00008A000000}"/>
    <cellStyle name="Estilo 1 6" xfId="202" xr:uid="{00000000-0005-0000-0000-00008B000000}"/>
    <cellStyle name="Estilo 1 7" xfId="203" xr:uid="{00000000-0005-0000-0000-00008C000000}"/>
    <cellStyle name="Estilo 1 8" xfId="204" xr:uid="{00000000-0005-0000-0000-00008D000000}"/>
    <cellStyle name="Estilo 1 9" xfId="205" xr:uid="{00000000-0005-0000-0000-00008E000000}"/>
    <cellStyle name="Euro" xfId="114" xr:uid="{00000000-0005-0000-0000-00008F000000}"/>
    <cellStyle name="Euro 10" xfId="206" xr:uid="{00000000-0005-0000-0000-000090000000}"/>
    <cellStyle name="Euro 11" xfId="207" xr:uid="{00000000-0005-0000-0000-000091000000}"/>
    <cellStyle name="Euro 2" xfId="115" xr:uid="{00000000-0005-0000-0000-000092000000}"/>
    <cellStyle name="Euro 3" xfId="116" xr:uid="{00000000-0005-0000-0000-000093000000}"/>
    <cellStyle name="Euro 4" xfId="208" xr:uid="{00000000-0005-0000-0000-000094000000}"/>
    <cellStyle name="Euro 5" xfId="209" xr:uid="{00000000-0005-0000-0000-000095000000}"/>
    <cellStyle name="Euro 6" xfId="210" xr:uid="{00000000-0005-0000-0000-000096000000}"/>
    <cellStyle name="Euro 7" xfId="211" xr:uid="{00000000-0005-0000-0000-000097000000}"/>
    <cellStyle name="Euro 8" xfId="212" xr:uid="{00000000-0005-0000-0000-000098000000}"/>
    <cellStyle name="Euro 9" xfId="213" xr:uid="{00000000-0005-0000-0000-000099000000}"/>
    <cellStyle name="Explanatory Text" xfId="28" xr:uid="{00000000-0005-0000-0000-00009A000000}"/>
    <cellStyle name="Fijo" xfId="117" xr:uid="{00000000-0005-0000-0000-00009B000000}"/>
    <cellStyle name="Filler" xfId="214" xr:uid="{00000000-0005-0000-0000-00009C000000}"/>
    <cellStyle name="Financiero" xfId="118" xr:uid="{00000000-0005-0000-0000-00009D000000}"/>
    <cellStyle name="Fixed" xfId="215" xr:uid="{00000000-0005-0000-0000-00009E000000}"/>
    <cellStyle name="Good" xfId="29" xr:uid="{00000000-0005-0000-0000-00009F000000}"/>
    <cellStyle name="Grey" xfId="216" xr:uid="{00000000-0005-0000-0000-0000A0000000}"/>
    <cellStyle name="Grey 10" xfId="217" xr:uid="{00000000-0005-0000-0000-0000A1000000}"/>
    <cellStyle name="Grey 11" xfId="218" xr:uid="{00000000-0005-0000-0000-0000A2000000}"/>
    <cellStyle name="Grey 12" xfId="219" xr:uid="{00000000-0005-0000-0000-0000A3000000}"/>
    <cellStyle name="Grey 13" xfId="220" xr:uid="{00000000-0005-0000-0000-0000A4000000}"/>
    <cellStyle name="Grey 2" xfId="221" xr:uid="{00000000-0005-0000-0000-0000A5000000}"/>
    <cellStyle name="Grey 3" xfId="222" xr:uid="{00000000-0005-0000-0000-0000A6000000}"/>
    <cellStyle name="Grey 4" xfId="223" xr:uid="{00000000-0005-0000-0000-0000A7000000}"/>
    <cellStyle name="Grey 5" xfId="224" xr:uid="{00000000-0005-0000-0000-0000A8000000}"/>
    <cellStyle name="Grey 6" xfId="225" xr:uid="{00000000-0005-0000-0000-0000A9000000}"/>
    <cellStyle name="Grey 7" xfId="226" xr:uid="{00000000-0005-0000-0000-0000AA000000}"/>
    <cellStyle name="Grey 8" xfId="227" xr:uid="{00000000-0005-0000-0000-0000AB000000}"/>
    <cellStyle name="Grey 9" xfId="228" xr:uid="{00000000-0005-0000-0000-0000AC000000}"/>
    <cellStyle name="HEADER" xfId="229" xr:uid="{00000000-0005-0000-0000-0000AD000000}"/>
    <cellStyle name="Header 2" xfId="230" xr:uid="{00000000-0005-0000-0000-0000AE000000}"/>
    <cellStyle name="Header1" xfId="231" xr:uid="{00000000-0005-0000-0000-0000AF000000}"/>
    <cellStyle name="Header2" xfId="232" xr:uid="{00000000-0005-0000-0000-0000B0000000}"/>
    <cellStyle name="Heading 1" xfId="30" xr:uid="{00000000-0005-0000-0000-0000B1000000}"/>
    <cellStyle name="Heading 2" xfId="31" xr:uid="{00000000-0005-0000-0000-0000B2000000}"/>
    <cellStyle name="Heading 3" xfId="32" xr:uid="{00000000-0005-0000-0000-0000B3000000}"/>
    <cellStyle name="Heading 4" xfId="33" xr:uid="{00000000-0005-0000-0000-0000B4000000}"/>
    <cellStyle name="Heading1" xfId="233" xr:uid="{00000000-0005-0000-0000-0000B5000000}"/>
    <cellStyle name="Heading2" xfId="234" xr:uid="{00000000-0005-0000-0000-0000B6000000}"/>
    <cellStyle name="HIGHLIGHT" xfId="235" xr:uid="{00000000-0005-0000-0000-0000B7000000}"/>
    <cellStyle name="Hyperlink" xfId="236" xr:uid="{00000000-0005-0000-0000-0000B8000000}"/>
    <cellStyle name="Incorrecto" xfId="58" builtinId="27" hidden="1"/>
    <cellStyle name="Incorrecto 2" xfId="237" xr:uid="{00000000-0005-0000-0000-0000BA000000}"/>
    <cellStyle name="Incorrecto 3" xfId="238" xr:uid="{00000000-0005-0000-0000-0000BB000000}"/>
    <cellStyle name="Input" xfId="34" xr:uid="{00000000-0005-0000-0000-0000BC000000}"/>
    <cellStyle name="Input [yellow]" xfId="239" xr:uid="{00000000-0005-0000-0000-0000BD000000}"/>
    <cellStyle name="Input [yellow] 10" xfId="240" xr:uid="{00000000-0005-0000-0000-0000BE000000}"/>
    <cellStyle name="Input [yellow] 11" xfId="241" xr:uid="{00000000-0005-0000-0000-0000BF000000}"/>
    <cellStyle name="Input [yellow] 12" xfId="242" xr:uid="{00000000-0005-0000-0000-0000C0000000}"/>
    <cellStyle name="Input [yellow] 13" xfId="243" xr:uid="{00000000-0005-0000-0000-0000C1000000}"/>
    <cellStyle name="Input [yellow] 2" xfId="244" xr:uid="{00000000-0005-0000-0000-0000C2000000}"/>
    <cellStyle name="Input [yellow] 3" xfId="245" xr:uid="{00000000-0005-0000-0000-0000C3000000}"/>
    <cellStyle name="Input [yellow] 4" xfId="246" xr:uid="{00000000-0005-0000-0000-0000C4000000}"/>
    <cellStyle name="Input [yellow] 5" xfId="247" xr:uid="{00000000-0005-0000-0000-0000C5000000}"/>
    <cellStyle name="Input [yellow] 6" xfId="248" xr:uid="{00000000-0005-0000-0000-0000C6000000}"/>
    <cellStyle name="Input [yellow] 7" xfId="249" xr:uid="{00000000-0005-0000-0000-0000C7000000}"/>
    <cellStyle name="Input [yellow] 8" xfId="250" xr:uid="{00000000-0005-0000-0000-0000C8000000}"/>
    <cellStyle name="Input [yellow] 9" xfId="251" xr:uid="{00000000-0005-0000-0000-0000C9000000}"/>
    <cellStyle name="input 2" xfId="252" xr:uid="{00000000-0005-0000-0000-0000CA000000}"/>
    <cellStyle name="input_Cálculo_EECC-Activas y Pasivas_Grupo 30-03-2010" xfId="253" xr:uid="{00000000-0005-0000-0000-0000CB000000}"/>
    <cellStyle name="label" xfId="254" xr:uid="{00000000-0005-0000-0000-0000CC000000}"/>
    <cellStyle name="Linked Cell" xfId="35" xr:uid="{00000000-0005-0000-0000-0000CD000000}"/>
    <cellStyle name="main_input" xfId="255" xr:uid="{00000000-0005-0000-0000-0000CE000000}"/>
    <cellStyle name="MAND_x000d_CHECK.COMMAND_x000e_RENAME.COMMAND_x0008_SHOW.BAR_x000b_DELETE.MENU_x000e_DELETE.COMMAND_x000e_GET.CHA" xfId="119" xr:uid="{00000000-0005-0000-0000-0000CF000000}"/>
    <cellStyle name="Millares 2" xfId="36" xr:uid="{00000000-0005-0000-0000-0000D0000000}"/>
    <cellStyle name="Millares 3" xfId="37" xr:uid="{00000000-0005-0000-0000-0000D1000000}"/>
    <cellStyle name="Monetario" xfId="120" xr:uid="{00000000-0005-0000-0000-0000D2000000}"/>
    <cellStyle name="Neutral 2" xfId="256" xr:uid="{00000000-0005-0000-0000-0000D3000000}"/>
    <cellStyle name="Neutral 3" xfId="257" xr:uid="{00000000-0005-0000-0000-0000D4000000}"/>
    <cellStyle name="NivelFila_" xfId="258" xr:uid="{00000000-0005-0000-0000-0000D5000000}"/>
    <cellStyle name="no dec" xfId="259" xr:uid="{00000000-0005-0000-0000-0000D6000000}"/>
    <cellStyle name="No-definido" xfId="260" xr:uid="{00000000-0005-0000-0000-0000D7000000}"/>
    <cellStyle name="Normal" xfId="0" builtinId="0"/>
    <cellStyle name="Normal - Style1" xfId="261" xr:uid="{00000000-0005-0000-0000-0000D9000000}"/>
    <cellStyle name="Normal 10" xfId="98" xr:uid="{00000000-0005-0000-0000-0000DA000000}"/>
    <cellStyle name="Normal 10 2" xfId="262" xr:uid="{00000000-0005-0000-0000-0000DB000000}"/>
    <cellStyle name="Normal 11" xfId="38" xr:uid="{00000000-0005-0000-0000-0000DC000000}"/>
    <cellStyle name="Normal 11 2" xfId="263" xr:uid="{00000000-0005-0000-0000-0000DD000000}"/>
    <cellStyle name="Normal 12" xfId="128" xr:uid="{00000000-0005-0000-0000-0000DE000000}"/>
    <cellStyle name="Normal 13" xfId="264" xr:uid="{00000000-0005-0000-0000-0000DF000000}"/>
    <cellStyle name="Normal 14" xfId="265" xr:uid="{00000000-0005-0000-0000-0000E0000000}"/>
    <cellStyle name="Normal 15" xfId="266" xr:uid="{00000000-0005-0000-0000-0000E1000000}"/>
    <cellStyle name="Normal 16" xfId="267" xr:uid="{00000000-0005-0000-0000-0000E2000000}"/>
    <cellStyle name="Normal 17" xfId="268" xr:uid="{00000000-0005-0000-0000-0000E3000000}"/>
    <cellStyle name="Normal 18" xfId="269" xr:uid="{00000000-0005-0000-0000-0000E4000000}"/>
    <cellStyle name="Normal 19" xfId="270" xr:uid="{00000000-0005-0000-0000-0000E5000000}"/>
    <cellStyle name="Normal 19 2" xfId="271" xr:uid="{00000000-0005-0000-0000-0000E6000000}"/>
    <cellStyle name="Normal 2" xfId="39" xr:uid="{00000000-0005-0000-0000-0000E7000000}"/>
    <cellStyle name="Normal 2 10" xfId="272" xr:uid="{00000000-0005-0000-0000-0000E8000000}"/>
    <cellStyle name="Normal 2 11" xfId="273" xr:uid="{00000000-0005-0000-0000-0000E9000000}"/>
    <cellStyle name="Normal 2 12" xfId="274" xr:uid="{00000000-0005-0000-0000-0000EA000000}"/>
    <cellStyle name="Normal 2 13" xfId="275" xr:uid="{00000000-0005-0000-0000-0000EB000000}"/>
    <cellStyle name="Normal 2 14" xfId="276" xr:uid="{00000000-0005-0000-0000-0000EC000000}"/>
    <cellStyle name="Normal 2 2" xfId="40" xr:uid="{00000000-0005-0000-0000-0000ED000000}"/>
    <cellStyle name="Normal 2 2 2" xfId="91" xr:uid="{00000000-0005-0000-0000-0000EE000000}"/>
    <cellStyle name="Normal 2 2 3" xfId="277" xr:uid="{00000000-0005-0000-0000-0000EF000000}"/>
    <cellStyle name="Normal 2 3" xfId="121" xr:uid="{00000000-0005-0000-0000-0000F0000000}"/>
    <cellStyle name="Normal 2 4" xfId="94" xr:uid="{00000000-0005-0000-0000-0000F1000000}"/>
    <cellStyle name="Normal 2 4 2" xfId="384" xr:uid="{1AA37407-0A96-4526-9658-3EEE179A95C3}"/>
    <cellStyle name="Normal 2 5" xfId="278" xr:uid="{00000000-0005-0000-0000-0000F2000000}"/>
    <cellStyle name="Normal 2 6" xfId="131" xr:uid="{00000000-0005-0000-0000-0000F3000000}"/>
    <cellStyle name="Normal 2 7" xfId="279" xr:uid="{00000000-0005-0000-0000-0000F4000000}"/>
    <cellStyle name="Normal 2 8" xfId="280" xr:uid="{00000000-0005-0000-0000-0000F5000000}"/>
    <cellStyle name="Normal 2 9" xfId="281" xr:uid="{00000000-0005-0000-0000-0000F6000000}"/>
    <cellStyle name="Normal 20" xfId="282" xr:uid="{00000000-0005-0000-0000-0000F7000000}"/>
    <cellStyle name="Normal 20 2" xfId="283" xr:uid="{00000000-0005-0000-0000-0000F8000000}"/>
    <cellStyle name="Normal 21" xfId="284" xr:uid="{00000000-0005-0000-0000-0000F9000000}"/>
    <cellStyle name="Normal 22" xfId="92" xr:uid="{00000000-0005-0000-0000-0000FA000000}"/>
    <cellStyle name="Normal 23" xfId="285" xr:uid="{00000000-0005-0000-0000-0000FB000000}"/>
    <cellStyle name="Normal 25" xfId="129" xr:uid="{00000000-0005-0000-0000-0000FC000000}"/>
    <cellStyle name="Normal 25 2" xfId="133" xr:uid="{00000000-0005-0000-0000-0000FD000000}"/>
    <cellStyle name="Normal 25 2 2" xfId="286" xr:uid="{00000000-0005-0000-0000-0000FE000000}"/>
    <cellStyle name="Normal 25 3" xfId="287" xr:uid="{00000000-0005-0000-0000-0000FF000000}"/>
    <cellStyle name="Normal 3" xfId="41" xr:uid="{00000000-0005-0000-0000-000000010000}"/>
    <cellStyle name="Normal 3 10" xfId="288" xr:uid="{00000000-0005-0000-0000-000001010000}"/>
    <cellStyle name="Normal 3 11" xfId="289" xr:uid="{00000000-0005-0000-0000-000002010000}"/>
    <cellStyle name="Normal 3 12" xfId="290" xr:uid="{00000000-0005-0000-0000-000003010000}"/>
    <cellStyle name="Normal 3 13" xfId="291" xr:uid="{00000000-0005-0000-0000-000004010000}"/>
    <cellStyle name="Normal 3 14" xfId="292" xr:uid="{00000000-0005-0000-0000-000005010000}"/>
    <cellStyle name="Normal 3 15" xfId="293" xr:uid="{00000000-0005-0000-0000-000006010000}"/>
    <cellStyle name="Normal 3 2" xfId="122" xr:uid="{00000000-0005-0000-0000-000007010000}"/>
    <cellStyle name="Normal 3 2 2" xfId="294" xr:uid="{00000000-0005-0000-0000-000008010000}"/>
    <cellStyle name="Normal 3 2 2 2" xfId="295" xr:uid="{00000000-0005-0000-0000-000009010000}"/>
    <cellStyle name="Normal 3 2 2 3" xfId="296" xr:uid="{00000000-0005-0000-0000-00000A010000}"/>
    <cellStyle name="Normal 3 2 2 4" xfId="297" xr:uid="{00000000-0005-0000-0000-00000B010000}"/>
    <cellStyle name="Normal 3 2 2 5" xfId="298" xr:uid="{00000000-0005-0000-0000-00000C010000}"/>
    <cellStyle name="Normal 3 2 3" xfId="299" xr:uid="{00000000-0005-0000-0000-00000D010000}"/>
    <cellStyle name="Normal 3 2 4" xfId="300" xr:uid="{00000000-0005-0000-0000-00000E010000}"/>
    <cellStyle name="Normal 3 2 5" xfId="301" xr:uid="{00000000-0005-0000-0000-00000F010000}"/>
    <cellStyle name="Normal 3 3" xfId="302" xr:uid="{00000000-0005-0000-0000-000010010000}"/>
    <cellStyle name="Normal 3 4" xfId="303" xr:uid="{00000000-0005-0000-0000-000011010000}"/>
    <cellStyle name="Normal 3 5" xfId="304" xr:uid="{00000000-0005-0000-0000-000012010000}"/>
    <cellStyle name="Normal 3 6" xfId="305" xr:uid="{00000000-0005-0000-0000-000013010000}"/>
    <cellStyle name="Normal 3 7" xfId="306" xr:uid="{00000000-0005-0000-0000-000014010000}"/>
    <cellStyle name="Normal 3 8" xfId="307" xr:uid="{00000000-0005-0000-0000-000015010000}"/>
    <cellStyle name="Normal 3 9" xfId="308" xr:uid="{00000000-0005-0000-0000-000016010000}"/>
    <cellStyle name="Normal 4" xfId="42" xr:uid="{00000000-0005-0000-0000-000017010000}"/>
    <cellStyle name="Normal 4 2" xfId="309" xr:uid="{00000000-0005-0000-0000-000018010000}"/>
    <cellStyle name="Normal 4 2 2" xfId="134" xr:uid="{00000000-0005-0000-0000-000019010000}"/>
    <cellStyle name="Normal 4 3" xfId="310" xr:uid="{00000000-0005-0000-0000-00001A010000}"/>
    <cellStyle name="Normal 4 4" xfId="311" xr:uid="{00000000-0005-0000-0000-00001B010000}"/>
    <cellStyle name="Normal 4 5" xfId="312" xr:uid="{00000000-0005-0000-0000-00001C010000}"/>
    <cellStyle name="Normal 5" xfId="43" xr:uid="{00000000-0005-0000-0000-00001D010000}"/>
    <cellStyle name="Normal 5 2" xfId="313" xr:uid="{00000000-0005-0000-0000-00001E010000}"/>
    <cellStyle name="Normal 5 3" xfId="314" xr:uid="{00000000-0005-0000-0000-00001F010000}"/>
    <cellStyle name="Normal 6" xfId="44" xr:uid="{00000000-0005-0000-0000-000020010000}"/>
    <cellStyle name="Normal 7" xfId="93" xr:uid="{00000000-0005-0000-0000-000021010000}"/>
    <cellStyle name="Normal 7 2" xfId="97" xr:uid="{00000000-0005-0000-0000-000022010000}"/>
    <cellStyle name="Normal 7 2 2" xfId="315" xr:uid="{00000000-0005-0000-0000-000023010000}"/>
    <cellStyle name="Normal 7 3" xfId="130" xr:uid="{00000000-0005-0000-0000-000024010000}"/>
    <cellStyle name="Normal 7 3 2" xfId="132" xr:uid="{00000000-0005-0000-0000-000025010000}"/>
    <cellStyle name="Normal 7 3 3" xfId="316" xr:uid="{00000000-0005-0000-0000-000026010000}"/>
    <cellStyle name="Normal 8" xfId="123" xr:uid="{00000000-0005-0000-0000-000027010000}"/>
    <cellStyle name="Normal 8 2" xfId="317" xr:uid="{00000000-0005-0000-0000-000028010000}"/>
    <cellStyle name="Normal 9" xfId="95" xr:uid="{00000000-0005-0000-0000-000029010000}"/>
    <cellStyle name="Normal 9 2" xfId="318" xr:uid="{00000000-0005-0000-0000-00002A010000}"/>
    <cellStyle name="Notas" xfId="65" builtinId="10" hidden="1"/>
    <cellStyle name="Notas 2" xfId="124" xr:uid="{00000000-0005-0000-0000-00002C010000}"/>
    <cellStyle name="Notas 3" xfId="125" xr:uid="{00000000-0005-0000-0000-00002D010000}"/>
    <cellStyle name="Notas 4" xfId="319" xr:uid="{00000000-0005-0000-0000-00002E010000}"/>
    <cellStyle name="Notas 5" xfId="320" xr:uid="{00000000-0005-0000-0000-00002F010000}"/>
    <cellStyle name="Note" xfId="45" xr:uid="{00000000-0005-0000-0000-000030010000}"/>
    <cellStyle name="Output" xfId="46" xr:uid="{00000000-0005-0000-0000-000031010000}"/>
    <cellStyle name="Percent [2]" xfId="321" xr:uid="{00000000-0005-0000-0000-000032010000}"/>
    <cellStyle name="Porcentaje" xfId="48" xr:uid="{00000000-0005-0000-0000-000033010000}"/>
    <cellStyle name="Porcentaje 2" xfId="47" xr:uid="{00000000-0005-0000-0000-000034010000}"/>
    <cellStyle name="Porcentual 2" xfId="49" xr:uid="{00000000-0005-0000-0000-000035010000}"/>
    <cellStyle name="Porcentual 2 10" xfId="322" xr:uid="{00000000-0005-0000-0000-000036010000}"/>
    <cellStyle name="Porcentual 2 11" xfId="323" xr:uid="{00000000-0005-0000-0000-000037010000}"/>
    <cellStyle name="Porcentual 2 12" xfId="324" xr:uid="{00000000-0005-0000-0000-000038010000}"/>
    <cellStyle name="Porcentual 2 13" xfId="325" xr:uid="{00000000-0005-0000-0000-000039010000}"/>
    <cellStyle name="Porcentual 2 2" xfId="96" xr:uid="{00000000-0005-0000-0000-00003A010000}"/>
    <cellStyle name="Porcentual 2 3" xfId="326" xr:uid="{00000000-0005-0000-0000-00003B010000}"/>
    <cellStyle name="Porcentual 2 4" xfId="327" xr:uid="{00000000-0005-0000-0000-00003C010000}"/>
    <cellStyle name="Porcentual 2 5" xfId="328" xr:uid="{00000000-0005-0000-0000-00003D010000}"/>
    <cellStyle name="Porcentual 2 6" xfId="329" xr:uid="{00000000-0005-0000-0000-00003E010000}"/>
    <cellStyle name="Porcentual 2 7" xfId="330" xr:uid="{00000000-0005-0000-0000-00003F010000}"/>
    <cellStyle name="Porcentual 2 8" xfId="331" xr:uid="{00000000-0005-0000-0000-000040010000}"/>
    <cellStyle name="Porcentual 2 9" xfId="332" xr:uid="{00000000-0005-0000-0000-000041010000}"/>
    <cellStyle name="Porcentual 3" xfId="126" xr:uid="{00000000-0005-0000-0000-000042010000}"/>
    <cellStyle name="Porcentual 3 2" xfId="127" xr:uid="{00000000-0005-0000-0000-000043010000}"/>
    <cellStyle name="Porcentual 4" xfId="333" xr:uid="{00000000-0005-0000-0000-000044010000}"/>
    <cellStyle name="Porcentual 5" xfId="334" xr:uid="{00000000-0005-0000-0000-000045010000}"/>
    <cellStyle name="Porcentual 6" xfId="335" xr:uid="{00000000-0005-0000-0000-000046010000}"/>
    <cellStyle name="realtime" xfId="336" xr:uid="{00000000-0005-0000-0000-000047010000}"/>
    <cellStyle name="result" xfId="337" xr:uid="{00000000-0005-0000-0000-000048010000}"/>
    <cellStyle name="rt" xfId="338" xr:uid="{00000000-0005-0000-0000-000049010000}"/>
    <cellStyle name="Salida" xfId="60" builtinId="21" hidden="1"/>
    <cellStyle name="Salida 2" xfId="339" xr:uid="{00000000-0005-0000-0000-00004B010000}"/>
    <cellStyle name="Salida 3" xfId="340" xr:uid="{00000000-0005-0000-0000-00004C010000}"/>
    <cellStyle name="Texto de advertencia" xfId="64" builtinId="11" hidden="1"/>
    <cellStyle name="Texto de advertencia 2" xfId="341" xr:uid="{00000000-0005-0000-0000-00004E010000}"/>
    <cellStyle name="Texto de advertencia 3" xfId="342" xr:uid="{00000000-0005-0000-0000-00004F010000}"/>
    <cellStyle name="Texto explicativo" xfId="66" builtinId="53" hidden="1"/>
    <cellStyle name="Texto explicativo 2" xfId="343" xr:uid="{00000000-0005-0000-0000-000051010000}"/>
    <cellStyle name="Texto explicativo 3" xfId="344" xr:uid="{00000000-0005-0000-0000-000052010000}"/>
    <cellStyle name="Title" xfId="50" xr:uid="{00000000-0005-0000-0000-000053010000}"/>
    <cellStyle name="Título" xfId="52" builtinId="15" hidden="1"/>
    <cellStyle name="Título 1 2" xfId="345" xr:uid="{00000000-0005-0000-0000-000056010000}"/>
    <cellStyle name="Título 1 3" xfId="346" xr:uid="{00000000-0005-0000-0000-000057010000}"/>
    <cellStyle name="Título 2" xfId="54" builtinId="17" hidden="1"/>
    <cellStyle name="Título 2 2" xfId="347" xr:uid="{00000000-0005-0000-0000-000059010000}"/>
    <cellStyle name="Título 2 3" xfId="348" xr:uid="{00000000-0005-0000-0000-00005A010000}"/>
    <cellStyle name="Título 3" xfId="55" builtinId="18" hidden="1"/>
    <cellStyle name="Título 3 2" xfId="349" xr:uid="{00000000-0005-0000-0000-00005C010000}"/>
    <cellStyle name="Título 3 3" xfId="350" xr:uid="{00000000-0005-0000-0000-00005D010000}"/>
    <cellStyle name="Título 4" xfId="351" xr:uid="{00000000-0005-0000-0000-00005E010000}"/>
    <cellStyle name="Título 5" xfId="352" xr:uid="{00000000-0005-0000-0000-00005F010000}"/>
    <cellStyle name="Total 2" xfId="353" xr:uid="{00000000-0005-0000-0000-000060010000}"/>
    <cellStyle name="Total 3" xfId="354" xr:uid="{00000000-0005-0000-0000-000061010000}"/>
    <cellStyle name="Total 4" xfId="355" xr:uid="{00000000-0005-0000-0000-000062010000}"/>
    <cellStyle name="Unprot" xfId="356" xr:uid="{00000000-0005-0000-0000-000063010000}"/>
    <cellStyle name="Unprot 10" xfId="357" xr:uid="{00000000-0005-0000-0000-000064010000}"/>
    <cellStyle name="Unprot 11" xfId="358" xr:uid="{00000000-0005-0000-0000-000065010000}"/>
    <cellStyle name="Unprot 12" xfId="359" xr:uid="{00000000-0005-0000-0000-000066010000}"/>
    <cellStyle name="Unprot 13" xfId="360" xr:uid="{00000000-0005-0000-0000-000067010000}"/>
    <cellStyle name="Unprot 2" xfId="361" xr:uid="{00000000-0005-0000-0000-000068010000}"/>
    <cellStyle name="Unprot 3" xfId="362" xr:uid="{00000000-0005-0000-0000-000069010000}"/>
    <cellStyle name="Unprot 4" xfId="363" xr:uid="{00000000-0005-0000-0000-00006A010000}"/>
    <cellStyle name="Unprot 5" xfId="364" xr:uid="{00000000-0005-0000-0000-00006B010000}"/>
    <cellStyle name="Unprot 6" xfId="365" xr:uid="{00000000-0005-0000-0000-00006C010000}"/>
    <cellStyle name="Unprot 7" xfId="366" xr:uid="{00000000-0005-0000-0000-00006D010000}"/>
    <cellStyle name="Unprot 8" xfId="367" xr:uid="{00000000-0005-0000-0000-00006E010000}"/>
    <cellStyle name="Unprot 9" xfId="368" xr:uid="{00000000-0005-0000-0000-00006F010000}"/>
    <cellStyle name="Unprot$" xfId="369" xr:uid="{00000000-0005-0000-0000-000070010000}"/>
    <cellStyle name="Unprot_Datos SGT_31-01-2012" xfId="370" xr:uid="{00000000-0005-0000-0000-000071010000}"/>
    <cellStyle name="Unprotect" xfId="371" xr:uid="{00000000-0005-0000-0000-000072010000}"/>
    <cellStyle name="Unprotect 10" xfId="372" xr:uid="{00000000-0005-0000-0000-000073010000}"/>
    <cellStyle name="Unprotect 11" xfId="373" xr:uid="{00000000-0005-0000-0000-000074010000}"/>
    <cellStyle name="Unprotect 12" xfId="374" xr:uid="{00000000-0005-0000-0000-000075010000}"/>
    <cellStyle name="Unprotect 13" xfId="375" xr:uid="{00000000-0005-0000-0000-000076010000}"/>
    <cellStyle name="Unprotect 2" xfId="376" xr:uid="{00000000-0005-0000-0000-000077010000}"/>
    <cellStyle name="Unprotect 3" xfId="377" xr:uid="{00000000-0005-0000-0000-000078010000}"/>
    <cellStyle name="Unprotect 4" xfId="378" xr:uid="{00000000-0005-0000-0000-000079010000}"/>
    <cellStyle name="Unprotect 5" xfId="379" xr:uid="{00000000-0005-0000-0000-00007A010000}"/>
    <cellStyle name="Unprotect 6" xfId="380" xr:uid="{00000000-0005-0000-0000-00007B010000}"/>
    <cellStyle name="Unprotect 7" xfId="381" xr:uid="{00000000-0005-0000-0000-00007C010000}"/>
    <cellStyle name="Unprotect 8" xfId="382" xr:uid="{00000000-0005-0000-0000-00007D010000}"/>
    <cellStyle name="Unprotect 9" xfId="383" xr:uid="{00000000-0005-0000-0000-00007E010000}"/>
    <cellStyle name="Warning Text" xfId="51" xr:uid="{00000000-0005-0000-0000-00007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15330</xdr:colOff>
      <xdr:row>47</xdr:row>
      <xdr:rowOff>136071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B85AFB7-5624-479E-AC61-CC26BF4CFB3B}"/>
            </a:ext>
          </a:extLst>
        </xdr:cNvPr>
        <xdr:cNvGrpSpPr/>
      </xdr:nvGrpSpPr>
      <xdr:grpSpPr>
        <a:xfrm>
          <a:off x="0" y="0"/>
          <a:ext cx="10549980" cy="7746546"/>
          <a:chOff x="0" y="0"/>
          <a:chExt cx="10965270" cy="8015151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4A03F7F-AA0A-4186-A8E7-A9273A870661}"/>
              </a:ext>
            </a:extLst>
          </xdr:cNvPr>
          <xdr:cNvSpPr/>
        </xdr:nvSpPr>
        <xdr:spPr>
          <a:xfrm>
            <a:off x="0" y="0"/>
            <a:ext cx="10963547" cy="801515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8E52EF3-A9B9-4C19-994F-20E4FD44A6E3}"/>
              </a:ext>
            </a:extLst>
          </xdr:cNvPr>
          <xdr:cNvSpPr/>
        </xdr:nvSpPr>
        <xdr:spPr>
          <a:xfrm flipH="1">
            <a:off x="2919889" y="989492"/>
            <a:ext cx="576151" cy="1029468"/>
          </a:xfrm>
          <a:prstGeom prst="rect">
            <a:avLst/>
          </a:prstGeom>
          <a:solidFill>
            <a:srgbClr val="2D2D2D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D8DB742-1D51-4A19-9549-4972BE5FC6D9}"/>
              </a:ext>
            </a:extLst>
          </xdr:cNvPr>
          <xdr:cNvSpPr/>
        </xdr:nvSpPr>
        <xdr:spPr>
          <a:xfrm>
            <a:off x="3327138" y="989493"/>
            <a:ext cx="7638132" cy="1029468"/>
          </a:xfrm>
          <a:prstGeom prst="rect">
            <a:avLst/>
          </a:prstGeom>
          <a:solidFill>
            <a:srgbClr val="008A9B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74563AB3-FCB8-B742-8026-E14FDE225DE8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07536" y="1033686"/>
            <a:ext cx="3283742" cy="950353"/>
          </a:xfrm>
          <a:prstGeom prst="rect">
            <a:avLst/>
          </a:prstGeom>
        </xdr:spPr>
      </xdr:pic>
      <xdr:sp macro="" textlink="">
        <xdr:nvSpPr>
          <xdr:cNvPr id="9" name="Título 1">
            <a:extLst>
              <a:ext uri="{FF2B5EF4-FFF2-40B4-BE49-F238E27FC236}">
                <a16:creationId xmlns:a16="http://schemas.microsoft.com/office/drawing/2014/main" id="{FE1A1E25-B0A0-4CCB-B8E9-73880E6B5BE8}"/>
              </a:ext>
            </a:extLst>
          </xdr:cNvPr>
          <xdr:cNvSpPr txBox="1">
            <a:spLocks/>
          </xdr:cNvSpPr>
        </xdr:nvSpPr>
        <xdr:spPr>
          <a:xfrm>
            <a:off x="5710645" y="3017520"/>
            <a:ext cx="5167992" cy="639169"/>
          </a:xfrm>
          <a:prstGeom prst="rect">
            <a:avLst/>
          </a:prstGeom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s-ES" sz="2800" b="1">
                <a:solidFill>
                  <a:srgbClr val="2D2D2D"/>
                </a:solidFill>
              </a:rPr>
              <a:t>PRESENTACIÓN DE RESULTADOS</a:t>
            </a:r>
          </a:p>
        </xdr:txBody>
      </xdr:sp>
      <xdr:sp macro="" textlink="">
        <xdr:nvSpPr>
          <xdr:cNvPr id="10" name="Subtítulo 2">
            <a:extLst>
              <a:ext uri="{FF2B5EF4-FFF2-40B4-BE49-F238E27FC236}">
                <a16:creationId xmlns:a16="http://schemas.microsoft.com/office/drawing/2014/main" id="{EA23BD18-3E7A-4154-B02F-AE4CE233A5E9}"/>
              </a:ext>
            </a:extLst>
          </xdr:cNvPr>
          <xdr:cNvSpPr txBox="1">
            <a:spLocks/>
          </xdr:cNvSpPr>
        </xdr:nvSpPr>
        <xdr:spPr>
          <a:xfrm>
            <a:off x="5724254" y="3750394"/>
            <a:ext cx="3747770" cy="1877775"/>
          </a:xfrm>
          <a:prstGeom prst="rect">
            <a:avLst/>
          </a:prstGeom>
          <a:ln>
            <a:noFill/>
          </a:ln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>
              <a:lnSpc>
                <a:spcPct val="50000"/>
              </a:lnSpc>
              <a:buFont typeface="Arial"/>
              <a:buNone/>
            </a:pPr>
            <a:r>
              <a:rPr lang="en-US" sz="2400" b="1">
                <a:solidFill>
                  <a:srgbClr val="008A9B"/>
                </a:solidFill>
              </a:rPr>
              <a:t>_____</a:t>
            </a:r>
          </a:p>
          <a:p>
            <a:pPr marL="0" indent="0">
              <a:lnSpc>
                <a:spcPct val="50000"/>
              </a:lnSpc>
              <a:buFont typeface="Arial"/>
              <a:buNone/>
            </a:pPr>
            <a:endParaRPr lang="en-US" sz="1100" b="1">
              <a:solidFill>
                <a:srgbClr val="008A9B"/>
              </a:solidFill>
            </a:endParaRPr>
          </a:p>
          <a:p>
            <a:pPr marL="0" indent="0">
              <a:lnSpc>
                <a:spcPct val="90000"/>
              </a:lnSpc>
              <a:buFont typeface="Arial"/>
              <a:buNone/>
            </a:pPr>
            <a:endParaRPr lang="en-US" sz="1200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marL="0" indent="0" algn="just">
              <a:buFont typeface="Arial"/>
              <a:buNone/>
            </a:pPr>
            <a:r>
              <a:rPr lang="it-IT" sz="2000" b="1">
                <a:solidFill>
                  <a:srgbClr val="3D8A9B"/>
                </a:solidFill>
              </a:rPr>
              <a:t>CUARTO TRIMESTRE 2021</a:t>
            </a:r>
            <a:endParaRPr lang="es-ES" sz="2000" b="1">
              <a:solidFill>
                <a:srgbClr val="3D8A9B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114300</xdr:rowOff>
    </xdr:from>
    <xdr:to>
      <xdr:col>2</xdr:col>
      <xdr:colOff>2535555</xdr:colOff>
      <xdr:row>2</xdr:row>
      <xdr:rowOff>666750</xdr:rowOff>
    </xdr:to>
    <xdr:pic>
      <xdr:nvPicPr>
        <xdr:cNvPr id="4824" name="4 Imagen" descr="Firma BCC.jpg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381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66675</xdr:rowOff>
    </xdr:from>
    <xdr:to>
      <xdr:col>2</xdr:col>
      <xdr:colOff>2533650</xdr:colOff>
      <xdr:row>2</xdr:row>
      <xdr:rowOff>609600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41719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114300</xdr:rowOff>
    </xdr:from>
    <xdr:to>
      <xdr:col>2</xdr:col>
      <xdr:colOff>2610993</xdr:colOff>
      <xdr:row>2</xdr:row>
      <xdr:rowOff>668655</xdr:rowOff>
    </xdr:to>
    <xdr:pic>
      <xdr:nvPicPr>
        <xdr:cNvPr id="8711" name="3 Imagen" descr="Firma BCC.jpg">
          <a:extLst>
            <a:ext uri="{FF2B5EF4-FFF2-40B4-BE49-F238E27FC236}">
              <a16:creationId xmlns:a16="http://schemas.microsoft.com/office/drawing/2014/main" id="{00000000-0008-0000-0300-00000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464820"/>
          <a:ext cx="2498598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171450</xdr:rowOff>
    </xdr:from>
    <xdr:to>
      <xdr:col>2</xdr:col>
      <xdr:colOff>2533650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3435" y="52197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706755</xdr:rowOff>
    </xdr:to>
    <xdr:pic>
      <xdr:nvPicPr>
        <xdr:cNvPr id="10763" name="3 Imagen" descr="Firma BCC.jpg">
          <a:extLst>
            <a:ext uri="{FF2B5EF4-FFF2-40B4-BE49-F238E27FC236}">
              <a16:creationId xmlns:a16="http://schemas.microsoft.com/office/drawing/2014/main" id="{00000000-0008-0000-0500-00000B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49530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2535555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47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257175</xdr:rowOff>
    </xdr:from>
    <xdr:to>
      <xdr:col>4</xdr:col>
      <xdr:colOff>19050</xdr:colOff>
      <xdr:row>2</xdr:row>
      <xdr:rowOff>800100</xdr:rowOff>
    </xdr:to>
    <xdr:pic>
      <xdr:nvPicPr>
        <xdr:cNvPr id="11783" name="3 Imagen" descr="Firma BCC.jpg">
          <a:extLst>
            <a:ext uri="{FF2B5EF4-FFF2-40B4-BE49-F238E27FC236}">
              <a16:creationId xmlns:a16="http://schemas.microsoft.com/office/drawing/2014/main" id="{00000000-0008-0000-0700-0000072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810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</xdr:row>
      <xdr:rowOff>257175</xdr:rowOff>
    </xdr:from>
    <xdr:to>
      <xdr:col>4</xdr:col>
      <xdr:colOff>19050</xdr:colOff>
      <xdr:row>2</xdr:row>
      <xdr:rowOff>800100</xdr:rowOff>
    </xdr:to>
    <xdr:pic>
      <xdr:nvPicPr>
        <xdr:cNvPr id="3" name="3 Imagen" descr="Firma BCC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" y="600075"/>
          <a:ext cx="257365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</xdr:colOff>
      <xdr:row>2</xdr:row>
      <xdr:rowOff>184785</xdr:rowOff>
    </xdr:from>
    <xdr:to>
      <xdr:col>2</xdr:col>
      <xdr:colOff>2474214</xdr:colOff>
      <xdr:row>2</xdr:row>
      <xdr:rowOff>777875</xdr:rowOff>
    </xdr:to>
    <xdr:pic>
      <xdr:nvPicPr>
        <xdr:cNvPr id="5640" name="3 Imagen" descr="Firma BCC.jpg">
          <a:extLst>
            <a:ext uri="{FF2B5EF4-FFF2-40B4-BE49-F238E27FC236}">
              <a16:creationId xmlns:a16="http://schemas.microsoft.com/office/drawing/2014/main" id="{00000000-0008-0000-0800-000008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3455" y="535305"/>
          <a:ext cx="2514219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190500</xdr:rowOff>
    </xdr:from>
    <xdr:to>
      <xdr:col>3</xdr:col>
      <xdr:colOff>2682875</xdr:colOff>
      <xdr:row>3</xdr:row>
      <xdr:rowOff>739775</xdr:rowOff>
    </xdr:to>
    <xdr:pic>
      <xdr:nvPicPr>
        <xdr:cNvPr id="1543" name="3 Imagen" descr="Firma BCC.jpg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4762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_01_dat_cen\gestint\GESTINT\Planificaci&#243;n\ISPACRA\2006\CUADROSISPAMARMENSUAL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oria\GAP\Cajasol\Servicios%20ALM\Reporting\Riesgo%20de%20Liquidez\Input\CECA%20Caja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CargaSmmes"/>
      <sheetName val="TitulizSmmes"/>
      <sheetName val="TitulizSmmes_p"/>
      <sheetName val="CargaSmacum"/>
      <sheetName val="TitulizSmacum"/>
      <sheetName val="TitulizSmacum_p"/>
      <sheetName val="CargaSfinal"/>
      <sheetName val="TitulizSfinal"/>
      <sheetName val="TitulizSfinal_p"/>
      <sheetName val="CargaRacum"/>
      <sheetName val="CargaTcacum"/>
      <sheetName val="TitulizRacum"/>
      <sheetName val="TitulizRacum_p"/>
      <sheetName val="TitulizTcacum"/>
      <sheetName val="TitulizTcacum_p"/>
      <sheetName val="datosrentb"/>
      <sheetName val="Cuadro_ofic"/>
      <sheetName val="Cuadros_Rentb"/>
      <sheetName val="Cuadros_Negocio"/>
      <sheetName val="RdosAcumEntidad"/>
      <sheetName val="RdosAcumDTSc"/>
      <sheetName val="RdosAcumDTAl"/>
      <sheetName val="RdosAcumDTMu"/>
      <sheetName val="RdosAcumDTBa"/>
      <sheetName val="RdosAcumDTMl"/>
      <sheetName val="RdosAcumDTMd"/>
      <sheetName val="RdosAcumDTCv"/>
      <sheetName val="NegocioEntidad"/>
      <sheetName val="NegocioDTSc"/>
      <sheetName val="NegocioDTAl"/>
      <sheetName val="NegocioDTMu"/>
      <sheetName val="NegocioDTBa"/>
      <sheetName val="NegocioDTMl"/>
      <sheetName val="NegocioDTMd"/>
      <sheetName val="NegocioDTCv"/>
      <sheetName val="RentbEntidad_X__R"/>
      <sheetName val="Ajustes_X"/>
      <sheetName val="RentbDTSC_X__R"/>
      <sheetName val="RentbEntidad_X"/>
      <sheetName val="RentbDTSC_X"/>
      <sheetName val="RentbDTAl_X"/>
      <sheetName val="RentbDTMu_X"/>
      <sheetName val="RentbDTBa_X"/>
      <sheetName val="RentbDTMl_X"/>
      <sheetName val="RentbDTMd_X"/>
      <sheetName val="RentbDTCv_X"/>
      <sheetName val="RentbDTSC_X-1"/>
      <sheetName val="RentbEntidad_X-1"/>
      <sheetName val="RentbDTAl_X-1"/>
      <sheetName val="RentbDTMu_X-1"/>
      <sheetName val="RentbDTBa_X-1"/>
      <sheetName val="RentbDTMl_X-1"/>
      <sheetName val="RentbDTMd_X-1"/>
      <sheetName val="RentbDTCv_X-1"/>
      <sheetName val="OPON_X"/>
      <sheetName val="OPON_X-1"/>
      <sheetName val="datosSfinal"/>
      <sheetName val="Sfinal_Entidad_X"/>
      <sheetName val="Sfinal_DTSc_X"/>
      <sheetName val="Sfinal_DTAl_X"/>
      <sheetName val="Sfinal_DTMu_X"/>
      <sheetName val="Sfinal_DTBa_X"/>
      <sheetName val="Sfinal_DTMl_X"/>
      <sheetName val="Sfinal_DTMd_X"/>
      <sheetName val="Sfinal_DTCv_X"/>
      <sheetName val="Sfinal_Entidad_X-1"/>
      <sheetName val="Sfinal_DTSc_X-1"/>
      <sheetName val="Sfinal_DTAl_X-1"/>
      <sheetName val="Sfinal_DTMu_X-1"/>
      <sheetName val="Sfinal_DTBa_X-1"/>
      <sheetName val="Sfinal_DTMl_X-1"/>
      <sheetName val="Sfinal_DTMd_X-1"/>
      <sheetName val="Sfinal_DTCv_X-1"/>
      <sheetName val="SMedioEntidad_X"/>
      <sheetName val="SMedioDTSC_X"/>
      <sheetName val="SMedioDTAl_X"/>
      <sheetName val="SMedioDTMu_X"/>
      <sheetName val="SMedioDTBa_X"/>
      <sheetName val="SMedioDTMl_X"/>
      <sheetName val="SMedioDTMd_X"/>
      <sheetName val="SMedioDTCv_X"/>
      <sheetName val="SMedioEntidad_X-1"/>
      <sheetName val="SMedioDTSC_X-1"/>
      <sheetName val="SMedioDTAl_X-1"/>
      <sheetName val="SMedioDTMu_X-1"/>
      <sheetName val="SMedioDTBa_X-1"/>
      <sheetName val="SMedioDTMl_X-1"/>
      <sheetName val="SMedioDTMd_X-1"/>
      <sheetName val="SMedioDTCv_X-1"/>
      <sheetName val="Resultados"/>
      <sheetName val="PrevisiónEntidad_X"/>
      <sheetName val="PrevisiónDTsc_X"/>
      <sheetName val="PrevisiónDTAl_X"/>
      <sheetName val="PrevisiónDTMu_X"/>
      <sheetName val="PrevisiónDTba_X"/>
      <sheetName val="PrevisiónDTml_X"/>
      <sheetName val="PrevisiónDTmd_X"/>
      <sheetName val="PrevisiónDTCv_X"/>
      <sheetName val="Campos"/>
      <sheetName val="Productos"/>
      <sheetName val="NegocioDTAl gest"/>
      <sheetName val="NegocioDTMu gest"/>
      <sheetName val="NegocioDTBa gest"/>
      <sheetName val="NegocioDTMl gest"/>
      <sheetName val="NegocioDTMd gest"/>
      <sheetName val="NegocioDTCv gest"/>
      <sheetName val="Cuadros_NegocioDTAl"/>
      <sheetName val="Cuadros_NegocioDTMu"/>
      <sheetName val="Cuadros_NegocioDTBa"/>
      <sheetName val="Cuadros_NegocioDTMl"/>
      <sheetName val="Cuadros_NegocioDTMd"/>
      <sheetName val="Cuadros_NegocioDTCv"/>
      <sheetName val="Cuadros_Rentb (2)"/>
      <sheetName val="Sfinal_Entidad_A"/>
      <sheetName val="CUADROSISPAMARMENSUAL2006"/>
      <sheetName val="#¡REF"/>
      <sheetName val="Sfinal_DTAl_A"/>
      <sheetName val="Sfinal_DTMu_A"/>
      <sheetName val="Sfinal_DTBa_A"/>
      <sheetName val="Sfinal_DTMl_A"/>
      <sheetName val="Sfinal_DTMd_A"/>
      <sheetName val="Sfinal_DTCv_A"/>
      <sheetName val="Sfinal_DTSc_A"/>
      <sheetName val="RentbDTSC_A"/>
      <sheetName val="Sfinal_DTAl_x-"/>
      <sheetName val="Sfinal_DTm_X-1"/>
      <sheetName val="Sfinal_DTB_X-1"/>
      <sheetName val="Sfinal_DTC_X-1"/>
      <sheetName val="Sfinal_DTl_X-1"/>
      <sheetName val="Sfinal_DTSl_X-1"/>
      <sheetName val="Sfinal_DTScl_X-1"/>
      <sheetName val="SMedioEntidad_A"/>
      <sheetName val="Sfinal_Entidad_X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0116010</v>
          </cell>
          <cell r="B3" t="str">
            <v>01</v>
          </cell>
          <cell r="C3">
            <v>39082</v>
          </cell>
          <cell r="D3" t="str">
            <v>16010</v>
          </cell>
          <cell r="E3" t="str">
            <v>16010</v>
          </cell>
          <cell r="F3">
            <v>140461162</v>
          </cell>
        </row>
        <row r="4">
          <cell r="A4" t="str">
            <v>0120000</v>
          </cell>
          <cell r="B4" t="str">
            <v>01</v>
          </cell>
          <cell r="C4">
            <v>39082</v>
          </cell>
          <cell r="D4" t="str">
            <v>20000</v>
          </cell>
          <cell r="E4" t="str">
            <v>20000</v>
          </cell>
          <cell r="F4">
            <v>33348223.899999999</v>
          </cell>
        </row>
        <row r="5">
          <cell r="A5" t="str">
            <v>01EMISION</v>
          </cell>
          <cell r="B5" t="str">
            <v>01</v>
          </cell>
          <cell r="C5">
            <v>39082</v>
          </cell>
          <cell r="D5" t="str">
            <v>EMISION</v>
          </cell>
          <cell r="E5" t="str">
            <v>EMISION</v>
          </cell>
          <cell r="F5">
            <v>19098000</v>
          </cell>
        </row>
        <row r="6">
          <cell r="A6" t="str">
            <v>01G16000</v>
          </cell>
          <cell r="B6" t="str">
            <v>01</v>
          </cell>
          <cell r="C6">
            <v>39082</v>
          </cell>
          <cell r="D6" t="str">
            <v>G16000</v>
          </cell>
          <cell r="E6" t="str">
            <v>G16000</v>
          </cell>
          <cell r="F6">
            <v>140461162</v>
          </cell>
        </row>
        <row r="7">
          <cell r="A7" t="str">
            <v>01G20000</v>
          </cell>
          <cell r="B7" t="str">
            <v>01</v>
          </cell>
          <cell r="C7">
            <v>39082</v>
          </cell>
          <cell r="D7" t="str">
            <v>G20000</v>
          </cell>
          <cell r="E7" t="str">
            <v>G20000</v>
          </cell>
          <cell r="F7">
            <v>33348223.899999999</v>
          </cell>
        </row>
        <row r="8">
          <cell r="A8" t="str">
            <v>01GR1000</v>
          </cell>
          <cell r="B8" t="str">
            <v>01</v>
          </cell>
          <cell r="C8">
            <v>39082</v>
          </cell>
          <cell r="D8" t="str">
            <v>GR1000</v>
          </cell>
          <cell r="E8" t="str">
            <v>GR1000</v>
          </cell>
          <cell r="F8">
            <v>-81576012.503600001</v>
          </cell>
        </row>
        <row r="9">
          <cell r="A9" t="str">
            <v>01GR16000</v>
          </cell>
          <cell r="B9" t="str">
            <v>01</v>
          </cell>
          <cell r="C9">
            <v>39082</v>
          </cell>
          <cell r="D9" t="str">
            <v>GR16000</v>
          </cell>
          <cell r="E9" t="str">
            <v>GR16000</v>
          </cell>
          <cell r="F9">
            <v>140461162</v>
          </cell>
        </row>
        <row r="10">
          <cell r="A10" t="str">
            <v>01GR16010</v>
          </cell>
          <cell r="B10" t="str">
            <v>01</v>
          </cell>
          <cell r="C10">
            <v>39082</v>
          </cell>
          <cell r="D10" t="str">
            <v>GR16010</v>
          </cell>
          <cell r="E10" t="str">
            <v>GR16010</v>
          </cell>
          <cell r="F10">
            <v>140461162</v>
          </cell>
        </row>
        <row r="11">
          <cell r="A11" t="str">
            <v>01GR16999</v>
          </cell>
          <cell r="B11" t="str">
            <v>01</v>
          </cell>
          <cell r="C11">
            <v>39082</v>
          </cell>
          <cell r="D11" t="str">
            <v>GR16999</v>
          </cell>
          <cell r="E11" t="str">
            <v>GR16999</v>
          </cell>
          <cell r="F11">
            <v>33348223.899999999</v>
          </cell>
        </row>
        <row r="12">
          <cell r="A12" t="str">
            <v>01GR17011</v>
          </cell>
          <cell r="B12" t="str">
            <v>01</v>
          </cell>
          <cell r="C12">
            <v>39082</v>
          </cell>
          <cell r="D12" t="str">
            <v>GR17011</v>
          </cell>
          <cell r="E12" t="str">
            <v>GR17011</v>
          </cell>
          <cell r="F12">
            <v>1056257385.8099999</v>
          </cell>
        </row>
        <row r="13">
          <cell r="A13" t="str">
            <v>01GR17012</v>
          </cell>
          <cell r="B13" t="str">
            <v>01</v>
          </cell>
          <cell r="C13">
            <v>39082</v>
          </cell>
          <cell r="D13" t="str">
            <v>GR17012</v>
          </cell>
          <cell r="E13" t="str">
            <v>GR17012</v>
          </cell>
          <cell r="F13">
            <v>1249424786.9799998</v>
          </cell>
        </row>
        <row r="14">
          <cell r="A14" t="str">
            <v>01GR170131</v>
          </cell>
          <cell r="B14" t="str">
            <v>01</v>
          </cell>
          <cell r="C14">
            <v>39082</v>
          </cell>
          <cell r="D14" t="str">
            <v>GR170131</v>
          </cell>
          <cell r="E14" t="str">
            <v>GR170131</v>
          </cell>
          <cell r="F14">
            <v>1517870192.6900001</v>
          </cell>
        </row>
        <row r="15">
          <cell r="A15" t="str">
            <v>01GR170132</v>
          </cell>
          <cell r="B15" t="str">
            <v>01</v>
          </cell>
          <cell r="C15">
            <v>39082</v>
          </cell>
          <cell r="D15" t="str">
            <v>GR170132</v>
          </cell>
          <cell r="E15" t="str">
            <v>GR170132</v>
          </cell>
          <cell r="F15">
            <v>181645350</v>
          </cell>
        </row>
        <row r="16">
          <cell r="A16" t="str">
            <v>01GR170133</v>
          </cell>
          <cell r="B16" t="str">
            <v>01</v>
          </cell>
          <cell r="C16">
            <v>39082</v>
          </cell>
          <cell r="D16" t="str">
            <v>GR170133</v>
          </cell>
          <cell r="E16" t="str">
            <v>GR170133</v>
          </cell>
          <cell r="F16">
            <v>162711098.05000001</v>
          </cell>
        </row>
        <row r="17">
          <cell r="A17" t="str">
            <v>01GR170134</v>
          </cell>
          <cell r="B17" t="str">
            <v>01</v>
          </cell>
          <cell r="C17">
            <v>39082</v>
          </cell>
          <cell r="D17" t="str">
            <v>GR170134</v>
          </cell>
          <cell r="E17" t="str">
            <v>GR170134</v>
          </cell>
          <cell r="F17">
            <v>8527875.5999999996</v>
          </cell>
        </row>
        <row r="18">
          <cell r="A18" t="str">
            <v>01GR170135</v>
          </cell>
          <cell r="B18" t="str">
            <v>01</v>
          </cell>
          <cell r="C18">
            <v>39082</v>
          </cell>
          <cell r="D18" t="str">
            <v>GR170135</v>
          </cell>
          <cell r="E18" t="str">
            <v>GR170135</v>
          </cell>
          <cell r="F18">
            <v>154183222.45000005</v>
          </cell>
        </row>
        <row r="19">
          <cell r="A19" t="str">
            <v>01GR17500</v>
          </cell>
          <cell r="B19" t="str">
            <v>01</v>
          </cell>
          <cell r="C19">
            <v>39082</v>
          </cell>
          <cell r="D19" t="str">
            <v>GR17500</v>
          </cell>
          <cell r="E19" t="str">
            <v>GR17500</v>
          </cell>
          <cell r="F19">
            <v>19098000</v>
          </cell>
        </row>
        <row r="20">
          <cell r="A20" t="str">
            <v>01GR2000</v>
          </cell>
          <cell r="B20" t="str">
            <v>01</v>
          </cell>
          <cell r="C20">
            <v>39082</v>
          </cell>
          <cell r="D20" t="str">
            <v>GR2000</v>
          </cell>
          <cell r="E20" t="str">
            <v>GR2000</v>
          </cell>
          <cell r="F20">
            <v>-32889505.679999992</v>
          </cell>
        </row>
        <row r="21">
          <cell r="A21" t="str">
            <v>01GR2020</v>
          </cell>
          <cell r="B21" t="str">
            <v>01</v>
          </cell>
          <cell r="C21">
            <v>39082</v>
          </cell>
          <cell r="D21" t="str">
            <v>GR2020</v>
          </cell>
          <cell r="E21" t="str">
            <v>GR2020</v>
          </cell>
          <cell r="F21">
            <v>7.4505805969238281E-9</v>
          </cell>
        </row>
        <row r="22">
          <cell r="A22" t="str">
            <v>01GR2040</v>
          </cell>
          <cell r="B22" t="str">
            <v>01</v>
          </cell>
          <cell r="C22">
            <v>39082</v>
          </cell>
          <cell r="D22" t="str">
            <v>GR2040</v>
          </cell>
          <cell r="E22" t="str">
            <v>GR2040</v>
          </cell>
          <cell r="F22">
            <v>-32889505.68</v>
          </cell>
        </row>
        <row r="23">
          <cell r="A23" t="str">
            <v>01GR21000</v>
          </cell>
          <cell r="B23" t="str">
            <v>01</v>
          </cell>
          <cell r="C23">
            <v>39082</v>
          </cell>
          <cell r="D23" t="str">
            <v>GR21000</v>
          </cell>
          <cell r="E23" t="str">
            <v>GR21000</v>
          </cell>
          <cell r="F23">
            <v>1982141897.7787189</v>
          </cell>
        </row>
        <row r="24">
          <cell r="A24" t="str">
            <v>01GR3010</v>
          </cell>
          <cell r="B24" t="str">
            <v>01</v>
          </cell>
          <cell r="C24">
            <v>39082</v>
          </cell>
          <cell r="D24" t="str">
            <v>GR3010</v>
          </cell>
          <cell r="E24" t="str">
            <v>GR3010</v>
          </cell>
          <cell r="F24">
            <v>-222497951.23999998</v>
          </cell>
        </row>
        <row r="25">
          <cell r="A25" t="str">
            <v>01GR3020</v>
          </cell>
          <cell r="B25" t="str">
            <v>01</v>
          </cell>
          <cell r="C25">
            <v>39082</v>
          </cell>
          <cell r="D25" t="str">
            <v>GR3020</v>
          </cell>
          <cell r="E25" t="str">
            <v>GR3020</v>
          </cell>
          <cell r="F25">
            <v>-5905238593.8726091</v>
          </cell>
        </row>
        <row r="26">
          <cell r="A26" t="str">
            <v>01GR30210</v>
          </cell>
          <cell r="B26" t="str">
            <v>01</v>
          </cell>
          <cell r="C26">
            <v>39082</v>
          </cell>
          <cell r="D26" t="str">
            <v>GR30210</v>
          </cell>
          <cell r="E26" t="str">
            <v>GR30210</v>
          </cell>
          <cell r="F26">
            <v>-73471058.430000007</v>
          </cell>
        </row>
        <row r="27">
          <cell r="A27" t="str">
            <v>01GR302106</v>
          </cell>
          <cell r="B27" t="str">
            <v>01</v>
          </cell>
          <cell r="C27">
            <v>39082</v>
          </cell>
          <cell r="D27" t="str">
            <v>GR302106</v>
          </cell>
          <cell r="E27" t="str">
            <v>GR302106</v>
          </cell>
          <cell r="F27">
            <v>-387721862.8026076</v>
          </cell>
        </row>
        <row r="28">
          <cell r="A28" t="str">
            <v>01GR30210NO</v>
          </cell>
          <cell r="B28" t="str">
            <v>01</v>
          </cell>
          <cell r="C28">
            <v>39082</v>
          </cell>
          <cell r="D28" t="str">
            <v>GR30210NO</v>
          </cell>
          <cell r="E28" t="str">
            <v>GR30210NO</v>
          </cell>
          <cell r="F28">
            <v>73471058.430000007</v>
          </cell>
        </row>
        <row r="29">
          <cell r="A29" t="str">
            <v>01GR30211</v>
          </cell>
          <cell r="B29" t="str">
            <v>01</v>
          </cell>
          <cell r="C29">
            <v>39082</v>
          </cell>
          <cell r="D29" t="str">
            <v>GR30211</v>
          </cell>
          <cell r="E29" t="str">
            <v>GR30211</v>
          </cell>
          <cell r="F29">
            <v>-754177908.58999991</v>
          </cell>
        </row>
        <row r="30">
          <cell r="A30" t="str">
            <v>01GR30211NO</v>
          </cell>
          <cell r="B30" t="str">
            <v>01</v>
          </cell>
          <cell r="C30">
            <v>39082</v>
          </cell>
          <cell r="D30" t="str">
            <v>GR30211NO</v>
          </cell>
          <cell r="E30" t="str">
            <v>GR30211NO</v>
          </cell>
          <cell r="F30">
            <v>750532201.56999993</v>
          </cell>
        </row>
        <row r="31">
          <cell r="A31" t="str">
            <v>01GR30211SI</v>
          </cell>
          <cell r="B31" t="str">
            <v>01</v>
          </cell>
          <cell r="C31">
            <v>39082</v>
          </cell>
          <cell r="D31" t="str">
            <v>GR30211SI</v>
          </cell>
          <cell r="E31" t="str">
            <v>GR30211SI</v>
          </cell>
          <cell r="F31">
            <v>3645707.02</v>
          </cell>
        </row>
        <row r="32">
          <cell r="A32" t="str">
            <v>01GR30212</v>
          </cell>
          <cell r="B32" t="str">
            <v>01</v>
          </cell>
          <cell r="C32">
            <v>39082</v>
          </cell>
          <cell r="D32" t="str">
            <v>GR30212</v>
          </cell>
          <cell r="E32" t="str">
            <v>GR30212</v>
          </cell>
          <cell r="F32">
            <v>-1967892624.0700002</v>
          </cell>
        </row>
        <row r="33">
          <cell r="A33" t="str">
            <v>01GR30212NO</v>
          </cell>
          <cell r="B33" t="str">
            <v>01</v>
          </cell>
          <cell r="C33">
            <v>39082</v>
          </cell>
          <cell r="D33" t="str">
            <v>GR30212NO</v>
          </cell>
          <cell r="E33" t="str">
            <v>GR30212NO</v>
          </cell>
          <cell r="F33">
            <v>1841198164.8400002</v>
          </cell>
        </row>
        <row r="34">
          <cell r="A34" t="str">
            <v>01GR30212SI</v>
          </cell>
          <cell r="B34" t="str">
            <v>01</v>
          </cell>
          <cell r="C34">
            <v>39082</v>
          </cell>
          <cell r="D34" t="str">
            <v>GR30212SI</v>
          </cell>
          <cell r="E34" t="str">
            <v>GR30212SI</v>
          </cell>
          <cell r="F34">
            <v>126694459.22999999</v>
          </cell>
        </row>
        <row r="35">
          <cell r="A35" t="str">
            <v>01GR30213</v>
          </cell>
          <cell r="B35" t="str">
            <v>01</v>
          </cell>
          <cell r="C35">
            <v>39082</v>
          </cell>
          <cell r="D35" t="str">
            <v>GR30213</v>
          </cell>
          <cell r="E35" t="str">
            <v>GR30213</v>
          </cell>
          <cell r="F35">
            <v>-85371793.049999997</v>
          </cell>
        </row>
        <row r="36">
          <cell r="A36" t="str">
            <v>01GR30213NO</v>
          </cell>
          <cell r="B36" t="str">
            <v>01</v>
          </cell>
          <cell r="C36">
            <v>39082</v>
          </cell>
          <cell r="D36" t="str">
            <v>GR30213NO</v>
          </cell>
          <cell r="E36" t="str">
            <v>GR30213NO</v>
          </cell>
          <cell r="F36">
            <v>85371793.050000012</v>
          </cell>
        </row>
        <row r="37">
          <cell r="A37" t="str">
            <v>01GR30214</v>
          </cell>
          <cell r="B37" t="str">
            <v>01</v>
          </cell>
          <cell r="C37">
            <v>39082</v>
          </cell>
          <cell r="D37" t="str">
            <v>GR30214</v>
          </cell>
          <cell r="E37" t="str">
            <v>GR30214</v>
          </cell>
          <cell r="F37">
            <v>-2100971336.8400002</v>
          </cell>
        </row>
        <row r="38">
          <cell r="A38" t="str">
            <v>01GR30214NO</v>
          </cell>
          <cell r="B38" t="str">
            <v>01</v>
          </cell>
          <cell r="C38">
            <v>39082</v>
          </cell>
          <cell r="D38" t="str">
            <v>GR30214NO</v>
          </cell>
          <cell r="E38" t="str">
            <v>GR30214NO</v>
          </cell>
          <cell r="F38">
            <v>1886464836.6300001</v>
          </cell>
        </row>
        <row r="39">
          <cell r="A39" t="str">
            <v>01GR30214SI</v>
          </cell>
          <cell r="B39" t="str">
            <v>01</v>
          </cell>
          <cell r="C39">
            <v>39082</v>
          </cell>
          <cell r="D39" t="str">
            <v>GR30214SI</v>
          </cell>
          <cell r="E39" t="str">
            <v>GR30214SI</v>
          </cell>
          <cell r="F39">
            <v>214506500.21000001</v>
          </cell>
        </row>
        <row r="40">
          <cell r="A40" t="str">
            <v>01GR30215</v>
          </cell>
          <cell r="B40" t="str">
            <v>01</v>
          </cell>
          <cell r="C40">
            <v>39082</v>
          </cell>
          <cell r="D40" t="str">
            <v>GR30215</v>
          </cell>
          <cell r="E40" t="str">
            <v>GR30215</v>
          </cell>
          <cell r="F40">
            <v>-256921583.91000003</v>
          </cell>
        </row>
        <row r="41">
          <cell r="A41" t="str">
            <v>01GR30215NO</v>
          </cell>
          <cell r="B41" t="str">
            <v>01</v>
          </cell>
          <cell r="C41">
            <v>39082</v>
          </cell>
          <cell r="D41" t="str">
            <v>GR30215NO</v>
          </cell>
          <cell r="E41" t="str">
            <v>GR30215NO</v>
          </cell>
          <cell r="F41">
            <v>256671550.05000001</v>
          </cell>
        </row>
        <row r="42">
          <cell r="A42" t="str">
            <v>01GR30215SI</v>
          </cell>
          <cell r="B42" t="str">
            <v>01</v>
          </cell>
          <cell r="C42">
            <v>39082</v>
          </cell>
          <cell r="D42" t="str">
            <v>GR30215SI</v>
          </cell>
          <cell r="E42" t="str">
            <v>GR30215SI</v>
          </cell>
          <cell r="F42">
            <v>250033.86</v>
          </cell>
        </row>
        <row r="43">
          <cell r="A43" t="str">
            <v>01GR30216</v>
          </cell>
          <cell r="B43" t="str">
            <v>01</v>
          </cell>
          <cell r="C43">
            <v>39082</v>
          </cell>
          <cell r="D43" t="str">
            <v>GR30216</v>
          </cell>
          <cell r="E43" t="str">
            <v>GR30216</v>
          </cell>
          <cell r="F43">
            <v>-314250804.37260765</v>
          </cell>
        </row>
        <row r="44">
          <cell r="A44" t="str">
            <v>01GR30216NO</v>
          </cell>
          <cell r="B44" t="str">
            <v>01</v>
          </cell>
          <cell r="C44">
            <v>39082</v>
          </cell>
          <cell r="D44" t="str">
            <v>GR30216NO</v>
          </cell>
          <cell r="E44" t="str">
            <v>GR30216NO</v>
          </cell>
          <cell r="F44">
            <v>289882225.20260763</v>
          </cell>
        </row>
        <row r="45">
          <cell r="A45" t="str">
            <v>01GR30216SI</v>
          </cell>
          <cell r="B45" t="str">
            <v>01</v>
          </cell>
          <cell r="C45">
            <v>39082</v>
          </cell>
          <cell r="D45" t="str">
            <v>GR30216SI</v>
          </cell>
          <cell r="E45" t="str">
            <v>GR30216SI</v>
          </cell>
          <cell r="F45">
            <v>24368579.170000002</v>
          </cell>
        </row>
        <row r="46">
          <cell r="A46" t="str">
            <v>01GR30221</v>
          </cell>
          <cell r="B46" t="str">
            <v>01</v>
          </cell>
          <cell r="C46">
            <v>39082</v>
          </cell>
          <cell r="D46" t="str">
            <v>GR30221</v>
          </cell>
          <cell r="E46" t="str">
            <v>GR30221</v>
          </cell>
          <cell r="F46">
            <v>-6417788.0199999996</v>
          </cell>
        </row>
        <row r="47">
          <cell r="A47" t="str">
            <v>01GR30222</v>
          </cell>
          <cell r="B47" t="str">
            <v>01</v>
          </cell>
          <cell r="C47">
            <v>39082</v>
          </cell>
          <cell r="D47" t="str">
            <v>GR30222</v>
          </cell>
          <cell r="E47" t="str">
            <v>GR30222</v>
          </cell>
          <cell r="F47">
            <v>-87870652.449999988</v>
          </cell>
        </row>
        <row r="48">
          <cell r="A48" t="str">
            <v>01GR30223</v>
          </cell>
          <cell r="B48" t="str">
            <v>01</v>
          </cell>
          <cell r="C48">
            <v>39082</v>
          </cell>
          <cell r="D48" t="str">
            <v>GR30223</v>
          </cell>
          <cell r="E48" t="str">
            <v>GR30223</v>
          </cell>
          <cell r="F48">
            <v>-39579332.789999999</v>
          </cell>
        </row>
        <row r="49">
          <cell r="A49" t="str">
            <v>01GR30224</v>
          </cell>
          <cell r="B49" t="str">
            <v>01</v>
          </cell>
          <cell r="C49">
            <v>39082</v>
          </cell>
          <cell r="D49" t="str">
            <v>GR30224</v>
          </cell>
          <cell r="E49" t="str">
            <v>GR30224</v>
          </cell>
          <cell r="F49">
            <v>-218313711.34999999</v>
          </cell>
        </row>
        <row r="50">
          <cell r="A50" t="str">
            <v>01GR3030</v>
          </cell>
          <cell r="B50" t="str">
            <v>01</v>
          </cell>
          <cell r="C50">
            <v>39082</v>
          </cell>
          <cell r="D50" t="str">
            <v>GR3030</v>
          </cell>
          <cell r="E50" t="str">
            <v>GR3030</v>
          </cell>
          <cell r="F50">
            <v>-53910007.38000001</v>
          </cell>
        </row>
        <row r="51">
          <cell r="A51" t="str">
            <v>01GR30401</v>
          </cell>
          <cell r="B51" t="str">
            <v>01</v>
          </cell>
          <cell r="C51">
            <v>39082</v>
          </cell>
          <cell r="D51" t="str">
            <v>GR30401</v>
          </cell>
          <cell r="E51" t="str">
            <v>GR30401</v>
          </cell>
          <cell r="F51">
            <v>-14973957.729999999</v>
          </cell>
        </row>
        <row r="52">
          <cell r="A52" t="str">
            <v>01GR30402</v>
          </cell>
          <cell r="B52" t="str">
            <v>01</v>
          </cell>
          <cell r="C52">
            <v>39082</v>
          </cell>
          <cell r="D52" t="str">
            <v>GR30402</v>
          </cell>
          <cell r="E52" t="str">
            <v>GR30402</v>
          </cell>
          <cell r="F52">
            <v>-78104056.789999992</v>
          </cell>
        </row>
        <row r="53">
          <cell r="A53" t="str">
            <v>01GR30403</v>
          </cell>
          <cell r="B53" t="str">
            <v>01</v>
          </cell>
          <cell r="C53">
            <v>39082</v>
          </cell>
          <cell r="D53" t="str">
            <v>GR30403</v>
          </cell>
          <cell r="E53" t="str">
            <v>GR30403</v>
          </cell>
          <cell r="F53">
            <v>-41736673.489999995</v>
          </cell>
        </row>
        <row r="54">
          <cell r="A54" t="str">
            <v>01GR3099</v>
          </cell>
          <cell r="B54" t="str">
            <v>01</v>
          </cell>
          <cell r="C54">
            <v>39082</v>
          </cell>
          <cell r="D54" t="str">
            <v>GR3099</v>
          </cell>
          <cell r="E54" t="str">
            <v>GR3099</v>
          </cell>
          <cell r="F54">
            <v>125989837.71748862</v>
          </cell>
        </row>
        <row r="55">
          <cell r="A55" t="str">
            <v>01GR30991</v>
          </cell>
          <cell r="B55" t="str">
            <v>01</v>
          </cell>
          <cell r="C55">
            <v>39082</v>
          </cell>
          <cell r="D55" t="str">
            <v>GR30991</v>
          </cell>
          <cell r="E55" t="str">
            <v>GR30991</v>
          </cell>
          <cell r="F55">
            <v>24011306.66</v>
          </cell>
        </row>
        <row r="56">
          <cell r="A56" t="str">
            <v>01GR30992</v>
          </cell>
          <cell r="B56" t="str">
            <v>01</v>
          </cell>
          <cell r="C56">
            <v>39082</v>
          </cell>
          <cell r="D56" t="str">
            <v>GR30992</v>
          </cell>
          <cell r="E56" t="str">
            <v>GR30992</v>
          </cell>
          <cell r="F56">
            <v>101978531.05748862</v>
          </cell>
        </row>
        <row r="57">
          <cell r="A57" t="str">
            <v>01GR3099CMI</v>
          </cell>
          <cell r="B57" t="str">
            <v>01</v>
          </cell>
          <cell r="C57">
            <v>39082</v>
          </cell>
          <cell r="D57" t="str">
            <v>GR3099CMI</v>
          </cell>
          <cell r="E57" t="str">
            <v>GR3099CMI</v>
          </cell>
          <cell r="F57">
            <v>125989837.71748862</v>
          </cell>
        </row>
        <row r="58">
          <cell r="A58" t="str">
            <v>01GR31000</v>
          </cell>
          <cell r="B58" t="str">
            <v>01</v>
          </cell>
          <cell r="C58">
            <v>39082</v>
          </cell>
          <cell r="D58" t="str">
            <v>GR31000</v>
          </cell>
          <cell r="E58" t="str">
            <v>GR31000</v>
          </cell>
          <cell r="F58">
            <v>-1292171755.1900001</v>
          </cell>
        </row>
        <row r="59">
          <cell r="A59" t="str">
            <v>01GR31010</v>
          </cell>
          <cell r="B59" t="str">
            <v>01</v>
          </cell>
          <cell r="C59">
            <v>39082</v>
          </cell>
          <cell r="D59" t="str">
            <v>GR31010</v>
          </cell>
          <cell r="E59" t="str">
            <v>GR31010</v>
          </cell>
          <cell r="F59">
            <v>-554716985.27999997</v>
          </cell>
        </row>
        <row r="60">
          <cell r="A60" t="str">
            <v>01GR31020</v>
          </cell>
          <cell r="B60" t="str">
            <v>01</v>
          </cell>
          <cell r="C60">
            <v>39082</v>
          </cell>
          <cell r="D60" t="str">
            <v>GR31020</v>
          </cell>
          <cell r="E60" t="str">
            <v>GR31020</v>
          </cell>
          <cell r="F60">
            <v>-291683375.23999995</v>
          </cell>
        </row>
        <row r="61">
          <cell r="A61" t="str">
            <v>01GR31030</v>
          </cell>
          <cell r="B61" t="str">
            <v>01</v>
          </cell>
          <cell r="C61">
            <v>39082</v>
          </cell>
          <cell r="D61" t="str">
            <v>GR31030</v>
          </cell>
          <cell r="E61" t="str">
            <v>GR31030</v>
          </cell>
          <cell r="F61">
            <v>-129461321.21000001</v>
          </cell>
        </row>
        <row r="62">
          <cell r="A62" t="str">
            <v>01GR31040</v>
          </cell>
          <cell r="B62" t="str">
            <v>01</v>
          </cell>
          <cell r="C62">
            <v>39082</v>
          </cell>
          <cell r="D62" t="str">
            <v>GR31040</v>
          </cell>
          <cell r="E62" t="str">
            <v>GR31040</v>
          </cell>
          <cell r="F62">
            <v>-316310073.46000004</v>
          </cell>
        </row>
        <row r="63">
          <cell r="A63" t="str">
            <v>01GR32000</v>
          </cell>
          <cell r="B63" t="str">
            <v>01</v>
          </cell>
          <cell r="C63">
            <v>39082</v>
          </cell>
          <cell r="D63" t="str">
            <v>GR32000</v>
          </cell>
          <cell r="E63" t="str">
            <v>GR32000</v>
          </cell>
          <cell r="F63">
            <v>-242556721.03124258</v>
          </cell>
        </row>
        <row r="64">
          <cell r="A64" t="str">
            <v>01GR32010</v>
          </cell>
          <cell r="B64" t="str">
            <v>01</v>
          </cell>
          <cell r="C64">
            <v>39082</v>
          </cell>
          <cell r="D64" t="str">
            <v>GR32010</v>
          </cell>
          <cell r="E64" t="str">
            <v>GR32010</v>
          </cell>
          <cell r="F64">
            <v>-236966081.85999998</v>
          </cell>
        </row>
        <row r="65">
          <cell r="A65" t="str">
            <v>01GR34000</v>
          </cell>
          <cell r="B65" t="str">
            <v>01</v>
          </cell>
          <cell r="C65">
            <v>39082</v>
          </cell>
          <cell r="D65" t="str">
            <v>GR34000</v>
          </cell>
          <cell r="E65" t="str">
            <v>GR34000</v>
          </cell>
          <cell r="F65">
            <v>1692052.08</v>
          </cell>
        </row>
        <row r="66">
          <cell r="A66" t="str">
            <v>01GR35000</v>
          </cell>
          <cell r="B66" t="str">
            <v>01</v>
          </cell>
          <cell r="C66">
            <v>39082</v>
          </cell>
          <cell r="D66" t="str">
            <v>GR35000</v>
          </cell>
          <cell r="E66" t="str">
            <v>GR35000</v>
          </cell>
          <cell r="F66">
            <v>-801266.82</v>
          </cell>
        </row>
        <row r="67">
          <cell r="A67" t="str">
            <v>01GR36000</v>
          </cell>
          <cell r="B67" t="str">
            <v>01</v>
          </cell>
          <cell r="C67">
            <v>39082</v>
          </cell>
          <cell r="D67" t="str">
            <v>GR36000</v>
          </cell>
          <cell r="E67" t="str">
            <v>GR36000</v>
          </cell>
          <cell r="F67">
            <v>43230327.950000003</v>
          </cell>
        </row>
        <row r="68">
          <cell r="A68" t="str">
            <v>01GR5000</v>
          </cell>
          <cell r="B68" t="str">
            <v>01</v>
          </cell>
          <cell r="C68">
            <v>39082</v>
          </cell>
          <cell r="D68" t="str">
            <v>GR5000</v>
          </cell>
          <cell r="E68" t="str">
            <v>GR5000</v>
          </cell>
          <cell r="F68">
            <v>-65665.060000000522</v>
          </cell>
        </row>
        <row r="69">
          <cell r="A69" t="str">
            <v>01GR50020</v>
          </cell>
          <cell r="B69" t="str">
            <v>01</v>
          </cell>
          <cell r="C69">
            <v>39082</v>
          </cell>
          <cell r="D69" t="str">
            <v>GR50020</v>
          </cell>
          <cell r="E69" t="str">
            <v>GR50020</v>
          </cell>
          <cell r="F69">
            <v>309292217.56999993</v>
          </cell>
        </row>
        <row r="70">
          <cell r="A70" t="str">
            <v>01GR50030</v>
          </cell>
          <cell r="B70" t="str">
            <v>01</v>
          </cell>
          <cell r="C70">
            <v>39082</v>
          </cell>
          <cell r="D70" t="str">
            <v>GR50030</v>
          </cell>
          <cell r="E70" t="str">
            <v>GR50030</v>
          </cell>
          <cell r="F70">
            <v>409543.92</v>
          </cell>
        </row>
        <row r="71">
          <cell r="A71" t="str">
            <v>01GR50040</v>
          </cell>
          <cell r="B71" t="str">
            <v>01</v>
          </cell>
          <cell r="C71">
            <v>39082</v>
          </cell>
          <cell r="D71" t="str">
            <v>GR50040</v>
          </cell>
          <cell r="E71" t="str">
            <v>GR50040</v>
          </cell>
          <cell r="F71">
            <v>106092988.53</v>
          </cell>
        </row>
        <row r="72">
          <cell r="A72" t="str">
            <v>01GR50060</v>
          </cell>
          <cell r="B72" t="str">
            <v>01</v>
          </cell>
          <cell r="C72">
            <v>39082</v>
          </cell>
          <cell r="D72" t="str">
            <v>GR50060</v>
          </cell>
          <cell r="E72" t="str">
            <v>GR50060</v>
          </cell>
          <cell r="F72">
            <v>102164511.46000001</v>
          </cell>
        </row>
        <row r="73">
          <cell r="A73" t="str">
            <v>01GR50090</v>
          </cell>
          <cell r="B73" t="str">
            <v>01</v>
          </cell>
          <cell r="C73">
            <v>39082</v>
          </cell>
          <cell r="D73" t="str">
            <v>GR50090</v>
          </cell>
          <cell r="E73" t="str">
            <v>GR50090</v>
          </cell>
          <cell r="F73">
            <v>-108206188.35000001</v>
          </cell>
        </row>
        <row r="74">
          <cell r="A74" t="str">
            <v>01GR50100</v>
          </cell>
          <cell r="B74" t="str">
            <v>01</v>
          </cell>
          <cell r="C74">
            <v>39082</v>
          </cell>
          <cell r="D74" t="str">
            <v>GR50100</v>
          </cell>
          <cell r="E74" t="str">
            <v>GR50100</v>
          </cell>
          <cell r="F74">
            <v>-4579062.26</v>
          </cell>
        </row>
        <row r="75">
          <cell r="A75" t="str">
            <v>01GR50110</v>
          </cell>
          <cell r="B75" t="str">
            <v>01</v>
          </cell>
          <cell r="C75">
            <v>39082</v>
          </cell>
          <cell r="D75" t="str">
            <v>GR50110</v>
          </cell>
          <cell r="E75" t="str">
            <v>GR50110</v>
          </cell>
          <cell r="F75">
            <v>97871574.239999995</v>
          </cell>
        </row>
        <row r="76">
          <cell r="A76" t="str">
            <v>01GR50135</v>
          </cell>
          <cell r="B76" t="str">
            <v>01</v>
          </cell>
          <cell r="C76">
            <v>39082</v>
          </cell>
          <cell r="D76" t="str">
            <v>GR50135</v>
          </cell>
          <cell r="E76" t="str">
            <v>GR50135</v>
          </cell>
          <cell r="F76">
            <v>102164511.46000001</v>
          </cell>
        </row>
        <row r="77">
          <cell r="A77" t="str">
            <v>01GR50140</v>
          </cell>
          <cell r="B77" t="str">
            <v>01</v>
          </cell>
          <cell r="C77">
            <v>39082</v>
          </cell>
          <cell r="D77" t="str">
            <v>GR50140</v>
          </cell>
          <cell r="E77" t="str">
            <v>GR50140</v>
          </cell>
          <cell r="F77">
            <v>-210310.09124260355</v>
          </cell>
        </row>
        <row r="78">
          <cell r="A78" t="str">
            <v>01GR50150</v>
          </cell>
          <cell r="B78" t="str">
            <v>01</v>
          </cell>
          <cell r="C78">
            <v>39082</v>
          </cell>
          <cell r="D78" t="str">
            <v>GR50150</v>
          </cell>
          <cell r="E78" t="str">
            <v>GR50150</v>
          </cell>
          <cell r="F78">
            <v>255000</v>
          </cell>
        </row>
        <row r="79">
          <cell r="A79" t="str">
            <v>01GR50170</v>
          </cell>
          <cell r="B79" t="str">
            <v>01</v>
          </cell>
          <cell r="C79">
            <v>39082</v>
          </cell>
          <cell r="D79" t="str">
            <v>GR50170</v>
          </cell>
          <cell r="E79" t="str">
            <v>GR50170</v>
          </cell>
          <cell r="F79">
            <v>-70820397.280000001</v>
          </cell>
        </row>
        <row r="80">
          <cell r="A80" t="str">
            <v>01GR50180</v>
          </cell>
          <cell r="B80" t="str">
            <v>01</v>
          </cell>
          <cell r="C80">
            <v>39082</v>
          </cell>
          <cell r="D80" t="str">
            <v>GR50180</v>
          </cell>
          <cell r="E80" t="str">
            <v>GR50180</v>
          </cell>
          <cell r="F80">
            <v>-4472822054.4899998</v>
          </cell>
        </row>
        <row r="81">
          <cell r="A81" t="str">
            <v>01GR50190</v>
          </cell>
          <cell r="B81" t="str">
            <v>01</v>
          </cell>
          <cell r="C81">
            <v>39082</v>
          </cell>
          <cell r="D81" t="str">
            <v>GR50190</v>
          </cell>
          <cell r="E81" t="str">
            <v>GR50190</v>
          </cell>
          <cell r="F81">
            <v>-2457130157.6599998</v>
          </cell>
        </row>
        <row r="82">
          <cell r="A82" t="str">
            <v>01GR50200</v>
          </cell>
          <cell r="B82" t="str">
            <v>01</v>
          </cell>
          <cell r="C82">
            <v>39082</v>
          </cell>
          <cell r="D82" t="str">
            <v>GR50200</v>
          </cell>
          <cell r="E82" t="str">
            <v>GR50200</v>
          </cell>
          <cell r="F82">
            <v>832582627.41000009</v>
          </cell>
        </row>
        <row r="83">
          <cell r="A83" t="str">
            <v>01GR50210</v>
          </cell>
          <cell r="B83" t="str">
            <v>01</v>
          </cell>
          <cell r="C83">
            <v>39082</v>
          </cell>
          <cell r="D83" t="str">
            <v>GR50210</v>
          </cell>
          <cell r="E83" t="str">
            <v>GR50210</v>
          </cell>
          <cell r="F83">
            <v>19475855.91</v>
          </cell>
        </row>
        <row r="84">
          <cell r="A84" t="str">
            <v>01GR50235</v>
          </cell>
          <cell r="B84" t="str">
            <v>01</v>
          </cell>
          <cell r="C84">
            <v>39082</v>
          </cell>
          <cell r="D84" t="str">
            <v>GR50235</v>
          </cell>
          <cell r="E84" t="str">
            <v>GR50235</v>
          </cell>
          <cell r="F84">
            <v>-6064313.709999999</v>
          </cell>
        </row>
        <row r="85">
          <cell r="A85" t="str">
            <v>01GR50238</v>
          </cell>
          <cell r="B85" t="str">
            <v>01</v>
          </cell>
          <cell r="C85">
            <v>39082</v>
          </cell>
          <cell r="D85" t="str">
            <v>GR50238</v>
          </cell>
          <cell r="E85" t="str">
            <v>GR50238</v>
          </cell>
          <cell r="F85">
            <v>-25151179.41</v>
          </cell>
        </row>
        <row r="86">
          <cell r="A86" t="str">
            <v>01GR7000</v>
          </cell>
          <cell r="B86" t="str">
            <v>01</v>
          </cell>
          <cell r="C86">
            <v>39082</v>
          </cell>
          <cell r="D86" t="str">
            <v>GR7000</v>
          </cell>
          <cell r="E86" t="str">
            <v>GR7000</v>
          </cell>
          <cell r="F86">
            <v>-37955511.18</v>
          </cell>
        </row>
        <row r="87">
          <cell r="A87" t="str">
            <v>0111100000002</v>
          </cell>
          <cell r="B87" t="str">
            <v>01</v>
          </cell>
          <cell r="C87">
            <v>39082</v>
          </cell>
          <cell r="D87" t="str">
            <v>11100000002</v>
          </cell>
          <cell r="E87" t="str">
            <v>R1000</v>
          </cell>
          <cell r="F87">
            <v>-81576012.503600001</v>
          </cell>
        </row>
        <row r="88">
          <cell r="A88" t="str">
            <v>0121110000001</v>
          </cell>
          <cell r="B88" t="str">
            <v>01</v>
          </cell>
          <cell r="C88">
            <v>39082</v>
          </cell>
          <cell r="D88" t="str">
            <v>21110000001</v>
          </cell>
          <cell r="E88" t="str">
            <v>R16010</v>
          </cell>
          <cell r="F88">
            <v>140461162</v>
          </cell>
        </row>
        <row r="89">
          <cell r="A89" t="str">
            <v>0121600000002</v>
          </cell>
          <cell r="B89" t="str">
            <v>01</v>
          </cell>
          <cell r="C89">
            <v>39082</v>
          </cell>
          <cell r="D89" t="str">
            <v>21600000002</v>
          </cell>
          <cell r="E89" t="str">
            <v>R16999</v>
          </cell>
          <cell r="F89">
            <v>33348223.899999999</v>
          </cell>
        </row>
        <row r="90">
          <cell r="A90" t="str">
            <v>0121211100001</v>
          </cell>
          <cell r="B90" t="str">
            <v>01</v>
          </cell>
          <cell r="C90">
            <v>39082</v>
          </cell>
          <cell r="D90" t="str">
            <v>21211100001</v>
          </cell>
          <cell r="E90" t="str">
            <v>R17011</v>
          </cell>
          <cell r="F90">
            <v>987233770.63999999</v>
          </cell>
        </row>
        <row r="91">
          <cell r="A91" t="str">
            <v>0121211100003</v>
          </cell>
          <cell r="B91" t="str">
            <v>01</v>
          </cell>
          <cell r="C91">
            <v>39082</v>
          </cell>
          <cell r="D91" t="str">
            <v>21211100003</v>
          </cell>
          <cell r="E91" t="str">
            <v>R17011</v>
          </cell>
          <cell r="F91">
            <v>26826052.989999998</v>
          </cell>
        </row>
        <row r="92">
          <cell r="A92" t="str">
            <v>0121214000001</v>
          </cell>
          <cell r="B92" t="str">
            <v>01</v>
          </cell>
          <cell r="C92">
            <v>39082</v>
          </cell>
          <cell r="D92" t="str">
            <v>21214000001</v>
          </cell>
          <cell r="E92" t="str">
            <v>R17011</v>
          </cell>
          <cell r="F92">
            <v>4009252.36</v>
          </cell>
        </row>
        <row r="93">
          <cell r="A93" t="str">
            <v>0121214100001</v>
          </cell>
          <cell r="B93" t="str">
            <v>01</v>
          </cell>
          <cell r="C93">
            <v>39082</v>
          </cell>
          <cell r="D93" t="str">
            <v>21214100001</v>
          </cell>
          <cell r="E93" t="str">
            <v>R17011</v>
          </cell>
          <cell r="F93">
            <v>16714323.989999998</v>
          </cell>
        </row>
        <row r="94">
          <cell r="A94" t="str">
            <v>0121215000001</v>
          </cell>
          <cell r="B94" t="str">
            <v>01</v>
          </cell>
          <cell r="C94">
            <v>39082</v>
          </cell>
          <cell r="D94" t="str">
            <v>21215000001</v>
          </cell>
          <cell r="E94" t="str">
            <v>R17011</v>
          </cell>
          <cell r="F94">
            <v>21473985.829999998</v>
          </cell>
        </row>
        <row r="95">
          <cell r="A95" t="str">
            <v>0121212100001</v>
          </cell>
          <cell r="B95" t="str">
            <v>01</v>
          </cell>
          <cell r="C95">
            <v>39082</v>
          </cell>
          <cell r="D95" t="str">
            <v>21212100001</v>
          </cell>
          <cell r="E95" t="str">
            <v>R17012</v>
          </cell>
          <cell r="F95">
            <v>1231315740.5499997</v>
          </cell>
        </row>
        <row r="96">
          <cell r="A96" t="str">
            <v>0121214000003</v>
          </cell>
          <cell r="B96" t="str">
            <v>01</v>
          </cell>
          <cell r="C96">
            <v>39082</v>
          </cell>
          <cell r="D96" t="str">
            <v>21214000003</v>
          </cell>
          <cell r="E96" t="str">
            <v>R17012</v>
          </cell>
          <cell r="F96">
            <v>123595.9</v>
          </cell>
        </row>
        <row r="97">
          <cell r="A97" t="str">
            <v>0121215000002</v>
          </cell>
          <cell r="B97" t="str">
            <v>01</v>
          </cell>
          <cell r="C97">
            <v>39082</v>
          </cell>
          <cell r="D97" t="str">
            <v>21215000002</v>
          </cell>
          <cell r="E97" t="str">
            <v>R17012</v>
          </cell>
          <cell r="F97">
            <v>17985450.530000001</v>
          </cell>
        </row>
        <row r="98">
          <cell r="A98" t="str">
            <v>0121213100107</v>
          </cell>
          <cell r="B98" t="str">
            <v>01</v>
          </cell>
          <cell r="C98">
            <v>39082</v>
          </cell>
          <cell r="D98" t="str">
            <v>21213100107</v>
          </cell>
          <cell r="E98" t="str">
            <v>R170131</v>
          </cell>
          <cell r="F98">
            <v>1517870192.6900001</v>
          </cell>
        </row>
        <row r="99">
          <cell r="A99" t="str">
            <v>0121213100112</v>
          </cell>
          <cell r="B99" t="str">
            <v>01</v>
          </cell>
          <cell r="C99">
            <v>39082</v>
          </cell>
          <cell r="D99" t="str">
            <v>21213100112</v>
          </cell>
          <cell r="E99" t="str">
            <v>R170132</v>
          </cell>
          <cell r="F99">
            <v>181645350</v>
          </cell>
        </row>
        <row r="100">
          <cell r="A100" t="str">
            <v>0121213100014</v>
          </cell>
          <cell r="B100" t="str">
            <v>01</v>
          </cell>
          <cell r="C100">
            <v>39082</v>
          </cell>
          <cell r="D100" t="str">
            <v>21213100014</v>
          </cell>
          <cell r="E100" t="str">
            <v>R170133</v>
          </cell>
          <cell r="F100">
            <v>563270</v>
          </cell>
        </row>
        <row r="101">
          <cell r="A101" t="str">
            <v>0121213100015</v>
          </cell>
          <cell r="B101" t="str">
            <v>01</v>
          </cell>
          <cell r="C101">
            <v>39082</v>
          </cell>
          <cell r="D101" t="str">
            <v>21213100015</v>
          </cell>
          <cell r="E101" t="str">
            <v>R170133</v>
          </cell>
          <cell r="F101">
            <v>1735200</v>
          </cell>
        </row>
        <row r="102">
          <cell r="A102" t="str">
            <v>0121213100101</v>
          </cell>
          <cell r="B102" t="str">
            <v>01</v>
          </cell>
          <cell r="C102">
            <v>39082</v>
          </cell>
          <cell r="D102" t="str">
            <v>21213100101</v>
          </cell>
          <cell r="E102" t="str">
            <v>R170133</v>
          </cell>
          <cell r="F102">
            <v>7753800</v>
          </cell>
        </row>
        <row r="103">
          <cell r="A103" t="str">
            <v>0121213100102</v>
          </cell>
          <cell r="B103" t="str">
            <v>01</v>
          </cell>
          <cell r="C103">
            <v>39082</v>
          </cell>
          <cell r="D103" t="str">
            <v>21213100102</v>
          </cell>
          <cell r="E103" t="str">
            <v>R170133</v>
          </cell>
          <cell r="F103">
            <v>9015.18</v>
          </cell>
        </row>
        <row r="104">
          <cell r="A104" t="str">
            <v>0121213100103</v>
          </cell>
          <cell r="B104" t="str">
            <v>01</v>
          </cell>
          <cell r="C104">
            <v>39082</v>
          </cell>
          <cell r="D104" t="str">
            <v>21213100103</v>
          </cell>
          <cell r="E104" t="str">
            <v>R170133</v>
          </cell>
          <cell r="F104">
            <v>100385653.33</v>
          </cell>
        </row>
        <row r="105">
          <cell r="A105" t="str">
            <v>0121213100104</v>
          </cell>
          <cell r="B105" t="str">
            <v>01</v>
          </cell>
          <cell r="C105">
            <v>39082</v>
          </cell>
          <cell r="D105" t="str">
            <v>21213100104</v>
          </cell>
          <cell r="E105" t="str">
            <v>R170133</v>
          </cell>
          <cell r="F105">
            <v>10266297.400000002</v>
          </cell>
        </row>
        <row r="106">
          <cell r="A106" t="str">
            <v>0121213100105</v>
          </cell>
          <cell r="B106" t="str">
            <v>01</v>
          </cell>
          <cell r="C106">
            <v>39082</v>
          </cell>
          <cell r="D106" t="str">
            <v>21213100105</v>
          </cell>
          <cell r="E106" t="str">
            <v>R170133</v>
          </cell>
          <cell r="F106">
            <v>17449404.550000001</v>
          </cell>
        </row>
        <row r="107">
          <cell r="A107" t="str">
            <v>0121213100106</v>
          </cell>
          <cell r="B107" t="str">
            <v>01</v>
          </cell>
          <cell r="C107">
            <v>39082</v>
          </cell>
          <cell r="D107" t="str">
            <v>21213100106</v>
          </cell>
          <cell r="E107" t="str">
            <v>R170133</v>
          </cell>
          <cell r="F107">
            <v>4682051.43</v>
          </cell>
        </row>
        <row r="108">
          <cell r="A108" t="str">
            <v>0121213100109</v>
          </cell>
          <cell r="B108" t="str">
            <v>01</v>
          </cell>
          <cell r="C108">
            <v>39082</v>
          </cell>
          <cell r="D108" t="str">
            <v>21213100109</v>
          </cell>
          <cell r="E108" t="str">
            <v>R170133</v>
          </cell>
          <cell r="F108">
            <v>7572215.3599999994</v>
          </cell>
        </row>
        <row r="109">
          <cell r="A109" t="str">
            <v>0121213100110</v>
          </cell>
          <cell r="B109" t="str">
            <v>01</v>
          </cell>
          <cell r="C109">
            <v>39082</v>
          </cell>
          <cell r="D109" t="str">
            <v>21213100110</v>
          </cell>
          <cell r="E109" t="str">
            <v>R170133</v>
          </cell>
          <cell r="F109">
            <v>3766315.2</v>
          </cell>
        </row>
        <row r="110">
          <cell r="A110" t="str">
            <v>0121214000102</v>
          </cell>
          <cell r="B110" t="str">
            <v>01</v>
          </cell>
          <cell r="C110">
            <v>39082</v>
          </cell>
          <cell r="D110" t="str">
            <v>21214000102</v>
          </cell>
          <cell r="E110" t="str">
            <v>R170133</v>
          </cell>
          <cell r="F110">
            <v>8527875.5999999996</v>
          </cell>
        </row>
        <row r="111">
          <cell r="A111" t="str">
            <v>01DEPDIVISAS</v>
          </cell>
          <cell r="B111" t="str">
            <v>01</v>
          </cell>
          <cell r="C111">
            <v>39082</v>
          </cell>
          <cell r="D111" t="str">
            <v>DEPDIVISAS</v>
          </cell>
          <cell r="E111" t="str">
            <v>R170134</v>
          </cell>
          <cell r="F111">
            <v>8527875.5999999996</v>
          </cell>
        </row>
        <row r="112">
          <cell r="A112" t="str">
            <v>01RESTOPLAZO</v>
          </cell>
          <cell r="B112" t="str">
            <v>01</v>
          </cell>
          <cell r="C112">
            <v>39082</v>
          </cell>
          <cell r="D112" t="str">
            <v>RESTOPLAZO</v>
          </cell>
          <cell r="E112" t="str">
            <v>R170135</v>
          </cell>
          <cell r="F112">
            <v>154183222.45000005</v>
          </cell>
        </row>
        <row r="113">
          <cell r="A113" t="str">
            <v>0121213100011</v>
          </cell>
          <cell r="B113" t="str">
            <v>01</v>
          </cell>
          <cell r="C113">
            <v>39082</v>
          </cell>
          <cell r="D113" t="str">
            <v>21213100011</v>
          </cell>
          <cell r="E113" t="str">
            <v>R17500</v>
          </cell>
          <cell r="F113">
            <v>19098000</v>
          </cell>
        </row>
        <row r="114">
          <cell r="A114" t="str">
            <v>0111210000001A</v>
          </cell>
          <cell r="B114" t="str">
            <v>01</v>
          </cell>
          <cell r="C114">
            <v>39082</v>
          </cell>
          <cell r="D114" t="str">
            <v>11210000001A</v>
          </cell>
          <cell r="E114" t="str">
            <v>R2020</v>
          </cell>
          <cell r="F114">
            <v>7.4505805969238281E-9</v>
          </cell>
        </row>
        <row r="115">
          <cell r="A115" t="str">
            <v>0111231000001</v>
          </cell>
          <cell r="B115" t="str">
            <v>01</v>
          </cell>
          <cell r="C115">
            <v>39082</v>
          </cell>
          <cell r="D115" t="str">
            <v>11231000001</v>
          </cell>
          <cell r="E115" t="str">
            <v>R2040</v>
          </cell>
          <cell r="F115">
            <v>-21259245.68</v>
          </cell>
        </row>
        <row r="116">
          <cell r="A116" t="str">
            <v>0111232000001</v>
          </cell>
          <cell r="B116" t="str">
            <v>01</v>
          </cell>
          <cell r="C116">
            <v>39082</v>
          </cell>
          <cell r="D116" t="str">
            <v>11232000001</v>
          </cell>
          <cell r="E116" t="str">
            <v>R2040</v>
          </cell>
          <cell r="F116">
            <v>-11630260</v>
          </cell>
        </row>
        <row r="117">
          <cell r="A117" t="str">
            <v>0111210000001P</v>
          </cell>
          <cell r="B117" t="str">
            <v>01</v>
          </cell>
          <cell r="C117">
            <v>39082</v>
          </cell>
          <cell r="D117" t="str">
            <v>11210000001P</v>
          </cell>
          <cell r="E117" t="str">
            <v>R21000</v>
          </cell>
          <cell r="F117">
            <v>1982141897.7787189</v>
          </cell>
        </row>
        <row r="118">
          <cell r="A118" t="str">
            <v>0111311000001</v>
          </cell>
          <cell r="B118" t="str">
            <v>01</v>
          </cell>
          <cell r="C118">
            <v>39082</v>
          </cell>
          <cell r="D118" t="str">
            <v>11311000001</v>
          </cell>
          <cell r="E118" t="str">
            <v>R3010</v>
          </cell>
          <cell r="F118">
            <v>-222497951.23999998</v>
          </cell>
        </row>
        <row r="119">
          <cell r="A119" t="str">
            <v>0111312160013</v>
          </cell>
          <cell r="B119" t="str">
            <v>01</v>
          </cell>
          <cell r="C119">
            <v>39082</v>
          </cell>
          <cell r="D119" t="str">
            <v>11312160013</v>
          </cell>
          <cell r="E119" t="str">
            <v>R30210</v>
          </cell>
          <cell r="F119">
            <v>-32580.77</v>
          </cell>
        </row>
        <row r="120">
          <cell r="A120" t="str">
            <v>0111312160014</v>
          </cell>
          <cell r="B120" t="str">
            <v>01</v>
          </cell>
          <cell r="C120">
            <v>39082</v>
          </cell>
          <cell r="D120" t="str">
            <v>11312160014</v>
          </cell>
          <cell r="E120" t="str">
            <v>R30210</v>
          </cell>
          <cell r="F120">
            <v>-243965.19</v>
          </cell>
        </row>
        <row r="121">
          <cell r="A121" t="str">
            <v>0111312160017</v>
          </cell>
          <cell r="B121" t="str">
            <v>01</v>
          </cell>
          <cell r="C121">
            <v>39082</v>
          </cell>
          <cell r="D121" t="str">
            <v>11312160017</v>
          </cell>
          <cell r="E121" t="str">
            <v>R30210</v>
          </cell>
          <cell r="F121">
            <v>-6739303.0899999999</v>
          </cell>
        </row>
        <row r="122">
          <cell r="A122" t="str">
            <v>0111312160018</v>
          </cell>
          <cell r="B122" t="str">
            <v>01</v>
          </cell>
          <cell r="C122">
            <v>39082</v>
          </cell>
          <cell r="D122" t="str">
            <v>11312160018</v>
          </cell>
          <cell r="E122" t="str">
            <v>R30210</v>
          </cell>
          <cell r="F122">
            <v>-66455209.38000001</v>
          </cell>
        </row>
        <row r="123">
          <cell r="A123" t="str">
            <v>0111312170042</v>
          </cell>
          <cell r="B123" t="str">
            <v>01</v>
          </cell>
          <cell r="C123">
            <v>39082</v>
          </cell>
          <cell r="D123" t="str">
            <v>11312170042</v>
          </cell>
          <cell r="E123" t="str">
            <v>R30211</v>
          </cell>
          <cell r="F123">
            <v>-3645707.02</v>
          </cell>
        </row>
        <row r="124">
          <cell r="A124" t="str">
            <v>0111312170043</v>
          </cell>
          <cell r="B124" t="str">
            <v>01</v>
          </cell>
          <cell r="C124">
            <v>39082</v>
          </cell>
          <cell r="D124" t="str">
            <v>11312170043</v>
          </cell>
          <cell r="E124" t="str">
            <v>R30211</v>
          </cell>
          <cell r="F124">
            <v>-14388001.419999998</v>
          </cell>
        </row>
        <row r="125">
          <cell r="A125" t="str">
            <v>0111312170044</v>
          </cell>
          <cell r="B125" t="str">
            <v>01</v>
          </cell>
          <cell r="C125">
            <v>39082</v>
          </cell>
          <cell r="D125" t="str">
            <v>11312170044</v>
          </cell>
          <cell r="E125" t="str">
            <v>R30211</v>
          </cell>
          <cell r="F125">
            <v>-735742177.68999994</v>
          </cell>
        </row>
        <row r="126">
          <cell r="A126" t="str">
            <v>0111312170075</v>
          </cell>
          <cell r="B126" t="str">
            <v>01</v>
          </cell>
          <cell r="C126">
            <v>39082</v>
          </cell>
          <cell r="D126" t="str">
            <v>11312170075</v>
          </cell>
          <cell r="E126" t="str">
            <v>R30211</v>
          </cell>
          <cell r="F126">
            <v>-402022.46</v>
          </cell>
        </row>
        <row r="127">
          <cell r="A127" t="str">
            <v>0111312170010</v>
          </cell>
          <cell r="B127" t="str">
            <v>01</v>
          </cell>
          <cell r="C127">
            <v>39082</v>
          </cell>
          <cell r="D127" t="str">
            <v>11312170010</v>
          </cell>
          <cell r="E127" t="str">
            <v>R30212</v>
          </cell>
          <cell r="F127">
            <v>-1653355.14</v>
          </cell>
        </row>
        <row r="128">
          <cell r="A128" t="str">
            <v>0111312170011</v>
          </cell>
          <cell r="B128" t="str">
            <v>01</v>
          </cell>
          <cell r="C128">
            <v>39082</v>
          </cell>
          <cell r="D128" t="str">
            <v>11312170011</v>
          </cell>
          <cell r="E128" t="str">
            <v>R30212</v>
          </cell>
          <cell r="F128">
            <v>-1495077.74</v>
          </cell>
        </row>
        <row r="129">
          <cell r="A129" t="str">
            <v>0111312170012</v>
          </cell>
          <cell r="B129" t="str">
            <v>01</v>
          </cell>
          <cell r="C129">
            <v>39082</v>
          </cell>
          <cell r="D129" t="str">
            <v>11312170012</v>
          </cell>
          <cell r="E129" t="str">
            <v>R30212</v>
          </cell>
          <cell r="F129">
            <v>-18330572.059999999</v>
          </cell>
        </row>
        <row r="130">
          <cell r="A130" t="str">
            <v>0111312170013</v>
          </cell>
          <cell r="B130" t="str">
            <v>01</v>
          </cell>
          <cell r="C130">
            <v>39082</v>
          </cell>
          <cell r="D130" t="str">
            <v>11312170013</v>
          </cell>
          <cell r="E130" t="str">
            <v>R30212</v>
          </cell>
          <cell r="F130">
            <v>-9618609.7599999998</v>
          </cell>
        </row>
        <row r="131">
          <cell r="A131" t="str">
            <v>0111312170014</v>
          </cell>
          <cell r="B131" t="str">
            <v>01</v>
          </cell>
          <cell r="C131">
            <v>39082</v>
          </cell>
          <cell r="D131" t="str">
            <v>11312170014</v>
          </cell>
          <cell r="E131" t="str">
            <v>R30212</v>
          </cell>
          <cell r="F131">
            <v>-115422494.32999998</v>
          </cell>
        </row>
        <row r="132">
          <cell r="A132" t="str">
            <v>0111312170015</v>
          </cell>
          <cell r="B132" t="str">
            <v>01</v>
          </cell>
          <cell r="C132">
            <v>39082</v>
          </cell>
          <cell r="D132" t="str">
            <v>11312170015</v>
          </cell>
          <cell r="E132" t="str">
            <v>R30212</v>
          </cell>
          <cell r="F132">
            <v>-275182514.88999999</v>
          </cell>
        </row>
        <row r="133">
          <cell r="A133" t="str">
            <v>0111312170016</v>
          </cell>
          <cell r="B133" t="str">
            <v>01</v>
          </cell>
          <cell r="C133">
            <v>39082</v>
          </cell>
          <cell r="D133" t="str">
            <v>11312170016</v>
          </cell>
          <cell r="E133" t="str">
            <v>R30212</v>
          </cell>
          <cell r="F133">
            <v>-1205336283.6000001</v>
          </cell>
        </row>
        <row r="134">
          <cell r="A134" t="str">
            <v>0111312170076</v>
          </cell>
          <cell r="B134" t="str">
            <v>01</v>
          </cell>
          <cell r="C134">
            <v>39082</v>
          </cell>
          <cell r="D134" t="str">
            <v>11312170076</v>
          </cell>
          <cell r="E134" t="str">
            <v>R30212</v>
          </cell>
          <cell r="F134">
            <v>-340853716.55000001</v>
          </cell>
        </row>
        <row r="135">
          <cell r="A135" t="str">
            <v>0111312170003</v>
          </cell>
          <cell r="B135" t="str">
            <v>01</v>
          </cell>
          <cell r="C135">
            <v>39082</v>
          </cell>
          <cell r="D135" t="str">
            <v>11312170003</v>
          </cell>
          <cell r="E135" t="str">
            <v>R30213</v>
          </cell>
          <cell r="F135">
            <v>-1157313.3999999999</v>
          </cell>
        </row>
        <row r="136">
          <cell r="A136" t="str">
            <v>0111312170007</v>
          </cell>
          <cell r="B136" t="str">
            <v>01</v>
          </cell>
          <cell r="C136">
            <v>39082</v>
          </cell>
          <cell r="D136" t="str">
            <v>11312170007</v>
          </cell>
          <cell r="E136" t="str">
            <v>R30213</v>
          </cell>
          <cell r="F136">
            <v>-54306555.200000003</v>
          </cell>
        </row>
        <row r="137">
          <cell r="A137" t="str">
            <v>0111312170008</v>
          </cell>
          <cell r="B137" t="str">
            <v>01</v>
          </cell>
          <cell r="C137">
            <v>39082</v>
          </cell>
          <cell r="D137" t="str">
            <v>11312170008</v>
          </cell>
          <cell r="E137" t="str">
            <v>R30213</v>
          </cell>
          <cell r="F137">
            <v>-29865255.559999999</v>
          </cell>
        </row>
        <row r="138">
          <cell r="A138" t="str">
            <v>0111312170077</v>
          </cell>
          <cell r="B138" t="str">
            <v>01</v>
          </cell>
          <cell r="C138">
            <v>39082</v>
          </cell>
          <cell r="D138" t="str">
            <v>11312170077</v>
          </cell>
          <cell r="E138" t="str">
            <v>R30213</v>
          </cell>
          <cell r="F138">
            <v>-42668.89</v>
          </cell>
        </row>
        <row r="139">
          <cell r="A139" t="str">
            <v>0111312170034</v>
          </cell>
          <cell r="B139" t="str">
            <v>01</v>
          </cell>
          <cell r="C139">
            <v>39082</v>
          </cell>
          <cell r="D139" t="str">
            <v>11312170034</v>
          </cell>
          <cell r="E139" t="str">
            <v>R30214</v>
          </cell>
          <cell r="F139">
            <v>-154911.15</v>
          </cell>
        </row>
        <row r="140">
          <cell r="A140" t="str">
            <v>0111312170035</v>
          </cell>
          <cell r="B140" t="str">
            <v>01</v>
          </cell>
          <cell r="C140">
            <v>39082</v>
          </cell>
          <cell r="D140" t="str">
            <v>11312170035</v>
          </cell>
          <cell r="E140" t="str">
            <v>R30214</v>
          </cell>
          <cell r="F140">
            <v>-344398.68</v>
          </cell>
        </row>
        <row r="141">
          <cell r="A141" t="str">
            <v>0111312170036</v>
          </cell>
          <cell r="B141" t="str">
            <v>01</v>
          </cell>
          <cell r="C141">
            <v>39082</v>
          </cell>
          <cell r="D141" t="str">
            <v>11312170036</v>
          </cell>
          <cell r="E141" t="str">
            <v>R30214</v>
          </cell>
          <cell r="F141">
            <v>-81783191.5</v>
          </cell>
        </row>
        <row r="142">
          <cell r="A142" t="str">
            <v>0111312170037</v>
          </cell>
          <cell r="B142" t="str">
            <v>01</v>
          </cell>
          <cell r="C142">
            <v>39082</v>
          </cell>
          <cell r="D142" t="str">
            <v>11312170037</v>
          </cell>
          <cell r="E142" t="str">
            <v>R30214</v>
          </cell>
          <cell r="F142">
            <v>-13454.67</v>
          </cell>
        </row>
        <row r="143">
          <cell r="A143" t="str">
            <v>0111312170038</v>
          </cell>
          <cell r="B143" t="str">
            <v>01</v>
          </cell>
          <cell r="C143">
            <v>39082</v>
          </cell>
          <cell r="D143" t="str">
            <v>11312170038</v>
          </cell>
          <cell r="E143" t="str">
            <v>R30214</v>
          </cell>
          <cell r="F143">
            <v>-214338134.39000002</v>
          </cell>
        </row>
        <row r="144">
          <cell r="A144" t="str">
            <v>0111312170039</v>
          </cell>
          <cell r="B144" t="str">
            <v>01</v>
          </cell>
          <cell r="C144">
            <v>39082</v>
          </cell>
          <cell r="D144" t="str">
            <v>11312170039</v>
          </cell>
          <cell r="E144" t="str">
            <v>R30214</v>
          </cell>
          <cell r="F144">
            <v>-51711748.189999998</v>
          </cell>
        </row>
        <row r="145">
          <cell r="A145" t="str">
            <v>0111312170040</v>
          </cell>
          <cell r="B145" t="str">
            <v>01</v>
          </cell>
          <cell r="C145">
            <v>39082</v>
          </cell>
          <cell r="D145" t="str">
            <v>11312170040</v>
          </cell>
          <cell r="E145" t="str">
            <v>R30214</v>
          </cell>
          <cell r="F145">
            <v>-1003570550.2500001</v>
          </cell>
        </row>
        <row r="146">
          <cell r="A146" t="str">
            <v>0111312170078</v>
          </cell>
          <cell r="B146" t="str">
            <v>01</v>
          </cell>
          <cell r="C146">
            <v>39082</v>
          </cell>
          <cell r="D146" t="str">
            <v>11312170078</v>
          </cell>
          <cell r="E146" t="str">
            <v>R30214</v>
          </cell>
          <cell r="F146">
            <v>-749054948.01000011</v>
          </cell>
        </row>
        <row r="147">
          <cell r="A147" t="str">
            <v>0111312170027</v>
          </cell>
          <cell r="B147" t="str">
            <v>01</v>
          </cell>
          <cell r="C147">
            <v>39082</v>
          </cell>
          <cell r="D147" t="str">
            <v>11312170027</v>
          </cell>
          <cell r="E147" t="str">
            <v>R30215</v>
          </cell>
          <cell r="F147">
            <v>-346824.65</v>
          </cell>
        </row>
        <row r="148">
          <cell r="A148" t="str">
            <v>0111312170028</v>
          </cell>
          <cell r="B148" t="str">
            <v>01</v>
          </cell>
          <cell r="C148">
            <v>39082</v>
          </cell>
          <cell r="D148" t="str">
            <v>11312170028</v>
          </cell>
          <cell r="E148" t="str">
            <v>R30215</v>
          </cell>
          <cell r="F148">
            <v>-6830005.6800000006</v>
          </cell>
        </row>
        <row r="149">
          <cell r="A149" t="str">
            <v>0111312170030</v>
          </cell>
          <cell r="B149" t="str">
            <v>01</v>
          </cell>
          <cell r="C149">
            <v>39082</v>
          </cell>
          <cell r="D149" t="str">
            <v>11312170030</v>
          </cell>
          <cell r="E149" t="str">
            <v>R30215</v>
          </cell>
          <cell r="F149">
            <v>-250033.86</v>
          </cell>
        </row>
        <row r="150">
          <cell r="A150" t="str">
            <v>0111312170031</v>
          </cell>
          <cell r="B150" t="str">
            <v>01</v>
          </cell>
          <cell r="C150">
            <v>39082</v>
          </cell>
          <cell r="D150" t="str">
            <v>11312170031</v>
          </cell>
          <cell r="E150" t="str">
            <v>R30215</v>
          </cell>
          <cell r="F150">
            <v>-128524874.2</v>
          </cell>
        </row>
        <row r="151">
          <cell r="A151" t="str">
            <v>0111312170032</v>
          </cell>
          <cell r="B151" t="str">
            <v>01</v>
          </cell>
          <cell r="C151">
            <v>39082</v>
          </cell>
          <cell r="D151" t="str">
            <v>11312170032</v>
          </cell>
          <cell r="E151" t="str">
            <v>R30215</v>
          </cell>
          <cell r="F151">
            <v>-117931711.48</v>
          </cell>
        </row>
        <row r="152">
          <cell r="A152" t="str">
            <v>0111312170079</v>
          </cell>
          <cell r="B152" t="str">
            <v>01</v>
          </cell>
          <cell r="C152">
            <v>39082</v>
          </cell>
          <cell r="D152" t="str">
            <v>11312170079</v>
          </cell>
          <cell r="E152" t="str">
            <v>R30215</v>
          </cell>
          <cell r="F152">
            <v>-3038134.04</v>
          </cell>
        </row>
        <row r="153">
          <cell r="A153" t="str">
            <v>0111312170018</v>
          </cell>
          <cell r="B153" t="str">
            <v>01</v>
          </cell>
          <cell r="C153">
            <v>39082</v>
          </cell>
          <cell r="D153" t="str">
            <v>11312170018</v>
          </cell>
          <cell r="E153" t="str">
            <v>R30216</v>
          </cell>
          <cell r="F153">
            <v>-756870.02</v>
          </cell>
        </row>
        <row r="154">
          <cell r="A154" t="str">
            <v>0111312170019</v>
          </cell>
          <cell r="B154" t="str">
            <v>01</v>
          </cell>
          <cell r="C154">
            <v>39082</v>
          </cell>
          <cell r="D154" t="str">
            <v>11312170019</v>
          </cell>
          <cell r="E154" t="str">
            <v>R30216</v>
          </cell>
          <cell r="F154">
            <v>-14000</v>
          </cell>
        </row>
        <row r="155">
          <cell r="A155" t="str">
            <v>0111312170020</v>
          </cell>
          <cell r="B155" t="str">
            <v>01</v>
          </cell>
          <cell r="C155">
            <v>39082</v>
          </cell>
          <cell r="D155" t="str">
            <v>11312170020</v>
          </cell>
          <cell r="E155" t="str">
            <v>R30216</v>
          </cell>
          <cell r="F155">
            <v>-2849436.66</v>
          </cell>
        </row>
        <row r="156">
          <cell r="A156" t="str">
            <v>0111312170022</v>
          </cell>
          <cell r="B156" t="str">
            <v>01</v>
          </cell>
          <cell r="C156">
            <v>39082</v>
          </cell>
          <cell r="D156" t="str">
            <v>11312170022</v>
          </cell>
          <cell r="E156" t="str">
            <v>R30216</v>
          </cell>
          <cell r="F156">
            <v>-23611709.150000002</v>
          </cell>
        </row>
        <row r="157">
          <cell r="A157" t="str">
            <v>0111312170023</v>
          </cell>
          <cell r="B157" t="str">
            <v>01</v>
          </cell>
          <cell r="C157">
            <v>39082</v>
          </cell>
          <cell r="D157" t="str">
            <v>11312170023</v>
          </cell>
          <cell r="E157" t="str">
            <v>R30216</v>
          </cell>
          <cell r="F157">
            <v>-30917849.16</v>
          </cell>
        </row>
        <row r="158">
          <cell r="A158" t="str">
            <v>0111312170024</v>
          </cell>
          <cell r="B158" t="str">
            <v>01</v>
          </cell>
          <cell r="C158">
            <v>39082</v>
          </cell>
          <cell r="D158" t="str">
            <v>11312170024</v>
          </cell>
          <cell r="E158" t="str">
            <v>R30216</v>
          </cell>
          <cell r="F158">
            <v>-182951077.5</v>
          </cell>
        </row>
        <row r="159">
          <cell r="A159" t="str">
            <v>0111312170080</v>
          </cell>
          <cell r="B159" t="str">
            <v>01</v>
          </cell>
          <cell r="C159">
            <v>39082</v>
          </cell>
          <cell r="D159" t="str">
            <v>11312170080</v>
          </cell>
          <cell r="E159" t="str">
            <v>R30216</v>
          </cell>
          <cell r="F159">
            <v>-72997020.450000003</v>
          </cell>
        </row>
        <row r="160">
          <cell r="A160" t="str">
            <v>0111312170081</v>
          </cell>
          <cell r="B160" t="str">
            <v>01</v>
          </cell>
          <cell r="C160">
            <v>39082</v>
          </cell>
          <cell r="D160" t="str">
            <v>11312170081</v>
          </cell>
          <cell r="E160" t="str">
            <v>R30216</v>
          </cell>
          <cell r="F160">
            <v>-152841.43260764543</v>
          </cell>
        </row>
        <row r="161">
          <cell r="A161" t="str">
            <v>0111312270001</v>
          </cell>
          <cell r="B161" t="str">
            <v>01</v>
          </cell>
          <cell r="C161">
            <v>39082</v>
          </cell>
          <cell r="D161" t="str">
            <v>11312270001</v>
          </cell>
          <cell r="E161" t="str">
            <v>R30221</v>
          </cell>
          <cell r="F161">
            <v>-118540.14</v>
          </cell>
        </row>
        <row r="162">
          <cell r="A162" t="str">
            <v>0111312270002</v>
          </cell>
          <cell r="B162" t="str">
            <v>01</v>
          </cell>
          <cell r="C162">
            <v>39082</v>
          </cell>
          <cell r="D162" t="str">
            <v>11312270002</v>
          </cell>
          <cell r="E162" t="str">
            <v>R30221</v>
          </cell>
          <cell r="F162">
            <v>-6299247.8799999999</v>
          </cell>
        </row>
        <row r="163">
          <cell r="A163" t="str">
            <v>0111312270007</v>
          </cell>
          <cell r="B163" t="str">
            <v>01</v>
          </cell>
          <cell r="C163">
            <v>39082</v>
          </cell>
          <cell r="D163" t="str">
            <v>11312270007</v>
          </cell>
          <cell r="E163" t="str">
            <v>R30222</v>
          </cell>
          <cell r="F163">
            <v>-3199985.42</v>
          </cell>
        </row>
        <row r="164">
          <cell r="A164" t="str">
            <v>0111312270008</v>
          </cell>
          <cell r="B164" t="str">
            <v>01</v>
          </cell>
          <cell r="C164">
            <v>39082</v>
          </cell>
          <cell r="D164" t="str">
            <v>11312270008</v>
          </cell>
          <cell r="E164" t="str">
            <v>R30222</v>
          </cell>
          <cell r="F164">
            <v>-84670667.029999986</v>
          </cell>
        </row>
        <row r="165">
          <cell r="A165" t="str">
            <v>0111312270005</v>
          </cell>
          <cell r="B165" t="str">
            <v>01</v>
          </cell>
          <cell r="C165">
            <v>39082</v>
          </cell>
          <cell r="D165" t="str">
            <v>11312270005</v>
          </cell>
          <cell r="E165" t="str">
            <v>R30223</v>
          </cell>
          <cell r="F165">
            <v>-8488760.6099999994</v>
          </cell>
        </row>
        <row r="166">
          <cell r="A166" t="str">
            <v>0111312270006</v>
          </cell>
          <cell r="B166" t="str">
            <v>01</v>
          </cell>
          <cell r="C166">
            <v>39082</v>
          </cell>
          <cell r="D166" t="str">
            <v>11312270006</v>
          </cell>
          <cell r="E166" t="str">
            <v>R30223</v>
          </cell>
          <cell r="F166">
            <v>-31090572.18</v>
          </cell>
        </row>
        <row r="167">
          <cell r="A167" t="str">
            <v>0111312200109</v>
          </cell>
          <cell r="B167" t="str">
            <v>01</v>
          </cell>
          <cell r="C167">
            <v>39082</v>
          </cell>
          <cell r="D167" t="str">
            <v>11312200109</v>
          </cell>
          <cell r="E167" t="str">
            <v>R30224</v>
          </cell>
          <cell r="F167">
            <v>-330257.40999999997</v>
          </cell>
        </row>
        <row r="168">
          <cell r="A168" t="str">
            <v>0111312270003</v>
          </cell>
          <cell r="B168" t="str">
            <v>01</v>
          </cell>
          <cell r="C168">
            <v>39082</v>
          </cell>
          <cell r="D168" t="str">
            <v>11312270003</v>
          </cell>
          <cell r="E168" t="str">
            <v>R30224</v>
          </cell>
          <cell r="F168">
            <v>-64247744.750000007</v>
          </cell>
        </row>
        <row r="169">
          <cell r="A169" t="str">
            <v>0111312270004</v>
          </cell>
          <cell r="B169" t="str">
            <v>01</v>
          </cell>
          <cell r="C169">
            <v>39082</v>
          </cell>
          <cell r="D169" t="str">
            <v>11312270004</v>
          </cell>
          <cell r="E169" t="str">
            <v>R30224</v>
          </cell>
          <cell r="F169">
            <v>-138338950.13</v>
          </cell>
        </row>
        <row r="170">
          <cell r="A170" t="str">
            <v>0111312270009</v>
          </cell>
          <cell r="B170" t="str">
            <v>01</v>
          </cell>
          <cell r="C170">
            <v>39082</v>
          </cell>
          <cell r="D170" t="str">
            <v>11312270009</v>
          </cell>
          <cell r="E170" t="str">
            <v>R30224</v>
          </cell>
          <cell r="F170">
            <v>-493807.04</v>
          </cell>
        </row>
        <row r="171">
          <cell r="A171" t="str">
            <v>0111312270010</v>
          </cell>
          <cell r="B171" t="str">
            <v>01</v>
          </cell>
          <cell r="C171">
            <v>39082</v>
          </cell>
          <cell r="D171" t="str">
            <v>11312270010</v>
          </cell>
          <cell r="E171" t="str">
            <v>R30224</v>
          </cell>
          <cell r="F171">
            <v>-14902952.020000001</v>
          </cell>
        </row>
        <row r="172">
          <cell r="A172" t="str">
            <v>0111321000001</v>
          </cell>
          <cell r="B172" t="str">
            <v>01</v>
          </cell>
          <cell r="C172">
            <v>39082</v>
          </cell>
          <cell r="D172" t="str">
            <v>11321000001</v>
          </cell>
          <cell r="E172" t="str">
            <v>R3030</v>
          </cell>
          <cell r="F172">
            <v>-39593504.380000003</v>
          </cell>
        </row>
        <row r="173">
          <cell r="A173" t="str">
            <v>0111321000002</v>
          </cell>
          <cell r="B173" t="str">
            <v>01</v>
          </cell>
          <cell r="C173">
            <v>39082</v>
          </cell>
          <cell r="D173" t="str">
            <v>11321000002</v>
          </cell>
          <cell r="E173" t="str">
            <v>R3030</v>
          </cell>
          <cell r="F173">
            <v>-7055641.2000000002</v>
          </cell>
        </row>
        <row r="174">
          <cell r="A174" t="str">
            <v>0111321000004</v>
          </cell>
          <cell r="B174" t="str">
            <v>01</v>
          </cell>
          <cell r="C174">
            <v>39082</v>
          </cell>
          <cell r="D174" t="str">
            <v>11321000004</v>
          </cell>
          <cell r="E174" t="str">
            <v>R3030</v>
          </cell>
          <cell r="F174">
            <v>-4195709.8099999996</v>
          </cell>
        </row>
        <row r="175">
          <cell r="A175" t="str">
            <v>0111321000005</v>
          </cell>
          <cell r="B175" t="str">
            <v>01</v>
          </cell>
          <cell r="C175">
            <v>39082</v>
          </cell>
          <cell r="D175" t="str">
            <v>11321000005</v>
          </cell>
          <cell r="E175" t="str">
            <v>R3030</v>
          </cell>
          <cell r="F175">
            <v>-390835.71</v>
          </cell>
        </row>
        <row r="176">
          <cell r="A176" t="str">
            <v>0111321000007</v>
          </cell>
          <cell r="B176" t="str">
            <v>01</v>
          </cell>
          <cell r="C176">
            <v>39082</v>
          </cell>
          <cell r="D176" t="str">
            <v>11321000007</v>
          </cell>
          <cell r="E176" t="str">
            <v>R3030</v>
          </cell>
          <cell r="F176">
            <v>-2674316.2799999998</v>
          </cell>
        </row>
        <row r="177">
          <cell r="A177" t="str">
            <v>0111340000114</v>
          </cell>
          <cell r="B177" t="str">
            <v>01</v>
          </cell>
          <cell r="C177">
            <v>39082</v>
          </cell>
          <cell r="D177" t="str">
            <v>11340000114</v>
          </cell>
          <cell r="E177" t="str">
            <v>R30401</v>
          </cell>
          <cell r="F177">
            <v>-11943741.619999999</v>
          </cell>
        </row>
        <row r="178">
          <cell r="A178" t="str">
            <v>0111340000115</v>
          </cell>
          <cell r="B178" t="str">
            <v>01</v>
          </cell>
          <cell r="C178">
            <v>39082</v>
          </cell>
          <cell r="D178" t="str">
            <v>11340000115</v>
          </cell>
          <cell r="E178" t="str">
            <v>R30401</v>
          </cell>
          <cell r="F178">
            <v>-3030216.11</v>
          </cell>
        </row>
        <row r="179">
          <cell r="A179" t="str">
            <v>0111340000105</v>
          </cell>
          <cell r="B179" t="str">
            <v>01</v>
          </cell>
          <cell r="C179">
            <v>39082</v>
          </cell>
          <cell r="D179" t="str">
            <v>11340000105</v>
          </cell>
          <cell r="E179" t="str">
            <v>R30402</v>
          </cell>
          <cell r="F179">
            <v>-78104056.789999992</v>
          </cell>
        </row>
        <row r="180">
          <cell r="A180" t="str">
            <v>0111340000103</v>
          </cell>
          <cell r="B180" t="str">
            <v>01</v>
          </cell>
          <cell r="C180">
            <v>39082</v>
          </cell>
          <cell r="D180" t="str">
            <v>11340000103</v>
          </cell>
          <cell r="E180" t="str">
            <v>R30403</v>
          </cell>
          <cell r="F180">
            <v>-953431.26</v>
          </cell>
        </row>
        <row r="181">
          <cell r="A181" t="str">
            <v>0111340000106</v>
          </cell>
          <cell r="B181" t="str">
            <v>01</v>
          </cell>
          <cell r="C181">
            <v>39082</v>
          </cell>
          <cell r="D181" t="str">
            <v>11340000106</v>
          </cell>
          <cell r="E181" t="str">
            <v>R30403</v>
          </cell>
          <cell r="F181">
            <v>-3034097.6</v>
          </cell>
        </row>
        <row r="182">
          <cell r="A182" t="str">
            <v>0111340000107</v>
          </cell>
          <cell r="B182" t="str">
            <v>01</v>
          </cell>
          <cell r="C182">
            <v>39082</v>
          </cell>
          <cell r="D182" t="str">
            <v>11340000107</v>
          </cell>
          <cell r="E182" t="str">
            <v>R30403</v>
          </cell>
          <cell r="F182">
            <v>-34535792.920000002</v>
          </cell>
        </row>
        <row r="183">
          <cell r="A183" t="str">
            <v>0111340000108</v>
          </cell>
          <cell r="B183" t="str">
            <v>01</v>
          </cell>
          <cell r="C183">
            <v>39082</v>
          </cell>
          <cell r="D183" t="str">
            <v>11340000108</v>
          </cell>
          <cell r="E183" t="str">
            <v>R30403</v>
          </cell>
          <cell r="F183">
            <v>-322114.21999999997</v>
          </cell>
        </row>
        <row r="184">
          <cell r="A184" t="str">
            <v>0111340000109</v>
          </cell>
          <cell r="B184" t="str">
            <v>01</v>
          </cell>
          <cell r="C184">
            <v>39082</v>
          </cell>
          <cell r="D184" t="str">
            <v>11340000109</v>
          </cell>
          <cell r="E184" t="str">
            <v>R30403</v>
          </cell>
          <cell r="F184">
            <v>-2857267.06</v>
          </cell>
        </row>
        <row r="185">
          <cell r="A185" t="str">
            <v>0111340000111</v>
          </cell>
          <cell r="B185" t="str">
            <v>01</v>
          </cell>
          <cell r="C185">
            <v>39082</v>
          </cell>
          <cell r="D185" t="str">
            <v>11340000111</v>
          </cell>
          <cell r="E185" t="str">
            <v>R30403</v>
          </cell>
          <cell r="F185">
            <v>-6277.84</v>
          </cell>
        </row>
        <row r="186">
          <cell r="A186" t="str">
            <v>0111340000116</v>
          </cell>
          <cell r="B186" t="str">
            <v>01</v>
          </cell>
          <cell r="C186">
            <v>39082</v>
          </cell>
          <cell r="D186" t="str">
            <v>11340000116</v>
          </cell>
          <cell r="E186" t="str">
            <v>R30403</v>
          </cell>
          <cell r="F186">
            <v>-3923.54</v>
          </cell>
        </row>
        <row r="187">
          <cell r="A187" t="str">
            <v>0111340000199</v>
          </cell>
          <cell r="B187" t="str">
            <v>01</v>
          </cell>
          <cell r="C187">
            <v>39082</v>
          </cell>
          <cell r="D187" t="str">
            <v>11340000199</v>
          </cell>
          <cell r="E187" t="str">
            <v>R30403</v>
          </cell>
          <cell r="F187">
            <v>-23769.05</v>
          </cell>
        </row>
        <row r="188">
          <cell r="A188" t="str">
            <v>0121410000001</v>
          </cell>
          <cell r="B188" t="str">
            <v>01</v>
          </cell>
          <cell r="C188">
            <v>39082</v>
          </cell>
          <cell r="D188" t="str">
            <v>21410000001</v>
          </cell>
          <cell r="E188" t="str">
            <v>R3099</v>
          </cell>
          <cell r="F188">
            <v>24011306.66</v>
          </cell>
        </row>
        <row r="189">
          <cell r="A189" t="str">
            <v>0121410000006</v>
          </cell>
          <cell r="B189" t="str">
            <v>01</v>
          </cell>
          <cell r="C189">
            <v>39082</v>
          </cell>
          <cell r="D189" t="str">
            <v>21410000006</v>
          </cell>
          <cell r="E189" t="str">
            <v>R3099</v>
          </cell>
          <cell r="F189">
            <v>101978531.05748862</v>
          </cell>
        </row>
        <row r="190">
          <cell r="A190" t="str">
            <v>0112110000002</v>
          </cell>
          <cell r="B190" t="str">
            <v>01</v>
          </cell>
          <cell r="C190">
            <v>39082</v>
          </cell>
          <cell r="D190" t="str">
            <v>12110000002</v>
          </cell>
          <cell r="E190" t="str">
            <v>R31010</v>
          </cell>
          <cell r="F190">
            <v>-554716985.27999997</v>
          </cell>
        </row>
        <row r="191">
          <cell r="A191" t="str">
            <v>0112110000003</v>
          </cell>
          <cell r="B191" t="str">
            <v>01</v>
          </cell>
          <cell r="C191">
            <v>39082</v>
          </cell>
          <cell r="D191" t="str">
            <v>12110000003</v>
          </cell>
          <cell r="E191" t="str">
            <v>R31020</v>
          </cell>
          <cell r="F191">
            <v>-291683375.23999995</v>
          </cell>
        </row>
        <row r="192">
          <cell r="A192" t="str">
            <v>0112110000004</v>
          </cell>
          <cell r="B192" t="str">
            <v>01</v>
          </cell>
          <cell r="C192">
            <v>39082</v>
          </cell>
          <cell r="D192" t="str">
            <v>12110000004</v>
          </cell>
          <cell r="E192" t="str">
            <v>R31030</v>
          </cell>
          <cell r="F192">
            <v>-129461321.21000001</v>
          </cell>
        </row>
        <row r="193">
          <cell r="A193" t="str">
            <v>0112110000005</v>
          </cell>
          <cell r="B193" t="str">
            <v>01</v>
          </cell>
          <cell r="C193">
            <v>39082</v>
          </cell>
          <cell r="D193" t="str">
            <v>12110000005</v>
          </cell>
          <cell r="E193" t="str">
            <v>R31040</v>
          </cell>
          <cell r="F193">
            <v>-316310073.46000004</v>
          </cell>
        </row>
        <row r="194">
          <cell r="A194" t="str">
            <v>0112200000003</v>
          </cell>
          <cell r="B194" t="str">
            <v>01</v>
          </cell>
          <cell r="C194">
            <v>39082</v>
          </cell>
          <cell r="D194" t="str">
            <v>12200000003</v>
          </cell>
          <cell r="E194" t="str">
            <v>R32000</v>
          </cell>
          <cell r="F194">
            <v>-242556721.03124258</v>
          </cell>
        </row>
        <row r="195">
          <cell r="A195" t="str">
            <v>0112700000001</v>
          </cell>
          <cell r="B195" t="str">
            <v>01</v>
          </cell>
          <cell r="C195">
            <v>39082</v>
          </cell>
          <cell r="D195" t="str">
            <v>12700000001</v>
          </cell>
          <cell r="E195" t="str">
            <v>R34000</v>
          </cell>
          <cell r="F195">
            <v>1692052.08</v>
          </cell>
        </row>
        <row r="196">
          <cell r="A196" t="str">
            <v>0112900000001</v>
          </cell>
          <cell r="B196" t="str">
            <v>01</v>
          </cell>
          <cell r="C196">
            <v>39082</v>
          </cell>
          <cell r="D196" t="str">
            <v>12900000001</v>
          </cell>
          <cell r="E196" t="str">
            <v>R35000</v>
          </cell>
          <cell r="F196">
            <v>-801266.82</v>
          </cell>
        </row>
        <row r="197">
          <cell r="A197" t="str">
            <v>0112600000001</v>
          </cell>
          <cell r="B197" t="str">
            <v>01</v>
          </cell>
          <cell r="C197">
            <v>39082</v>
          </cell>
          <cell r="D197" t="str">
            <v>12600000001</v>
          </cell>
          <cell r="E197" t="str">
            <v>R36000</v>
          </cell>
          <cell r="F197">
            <v>43230327.950000003</v>
          </cell>
        </row>
        <row r="198">
          <cell r="A198" t="str">
            <v>0111510000002</v>
          </cell>
          <cell r="B198" t="str">
            <v>01</v>
          </cell>
          <cell r="C198">
            <v>39082</v>
          </cell>
          <cell r="D198" t="str">
            <v>11510000002</v>
          </cell>
          <cell r="E198" t="str">
            <v>R5000</v>
          </cell>
          <cell r="F198">
            <v>-6816519.709999999</v>
          </cell>
        </row>
        <row r="199">
          <cell r="A199" t="str">
            <v>0121520000002</v>
          </cell>
          <cell r="B199" t="str">
            <v>01</v>
          </cell>
          <cell r="C199">
            <v>39082</v>
          </cell>
          <cell r="D199" t="str">
            <v>21520000002</v>
          </cell>
          <cell r="E199" t="str">
            <v>R5000</v>
          </cell>
          <cell r="F199">
            <v>6750854.6499999985</v>
          </cell>
        </row>
        <row r="200">
          <cell r="A200" t="str">
            <v>0122100000013</v>
          </cell>
          <cell r="B200" t="str">
            <v>01</v>
          </cell>
          <cell r="C200">
            <v>39082</v>
          </cell>
          <cell r="D200" t="str">
            <v>22100000013</v>
          </cell>
          <cell r="E200" t="str">
            <v>R50020</v>
          </cell>
          <cell r="F200">
            <v>91739458.969999984</v>
          </cell>
        </row>
        <row r="201">
          <cell r="A201" t="str">
            <v>0122100000014</v>
          </cell>
          <cell r="B201" t="str">
            <v>01</v>
          </cell>
          <cell r="C201">
            <v>39082</v>
          </cell>
          <cell r="D201" t="str">
            <v>22100000014</v>
          </cell>
          <cell r="E201" t="str">
            <v>R50020</v>
          </cell>
          <cell r="F201">
            <v>1093778.55</v>
          </cell>
        </row>
        <row r="202">
          <cell r="A202" t="str">
            <v>0122100000015</v>
          </cell>
          <cell r="B202" t="str">
            <v>01</v>
          </cell>
          <cell r="C202">
            <v>39082</v>
          </cell>
          <cell r="D202" t="str">
            <v>22100000015</v>
          </cell>
          <cell r="E202" t="str">
            <v>R50020</v>
          </cell>
          <cell r="F202">
            <v>15357677.74</v>
          </cell>
        </row>
        <row r="203">
          <cell r="A203" t="str">
            <v>0122100000016</v>
          </cell>
          <cell r="B203" t="str">
            <v>01</v>
          </cell>
          <cell r="C203">
            <v>39082</v>
          </cell>
          <cell r="D203" t="str">
            <v>22100000016</v>
          </cell>
          <cell r="E203" t="str">
            <v>R50020</v>
          </cell>
          <cell r="F203">
            <v>10717000.99</v>
          </cell>
        </row>
        <row r="204">
          <cell r="A204" t="str">
            <v>0122100000017</v>
          </cell>
          <cell r="B204" t="str">
            <v>01</v>
          </cell>
          <cell r="C204">
            <v>39082</v>
          </cell>
          <cell r="D204" t="str">
            <v>22100000017</v>
          </cell>
          <cell r="E204" t="str">
            <v>R50020</v>
          </cell>
          <cell r="F204">
            <v>58772329.460000001</v>
          </cell>
        </row>
        <row r="205">
          <cell r="A205" t="str">
            <v>0122100000018</v>
          </cell>
          <cell r="B205" t="str">
            <v>01</v>
          </cell>
          <cell r="C205">
            <v>39082</v>
          </cell>
          <cell r="D205" t="str">
            <v>22100000018</v>
          </cell>
          <cell r="E205" t="str">
            <v>R50020</v>
          </cell>
          <cell r="F205">
            <v>134294.21</v>
          </cell>
        </row>
        <row r="206">
          <cell r="A206" t="str">
            <v>0122100000019</v>
          </cell>
          <cell r="B206" t="str">
            <v>01</v>
          </cell>
          <cell r="C206">
            <v>39082</v>
          </cell>
          <cell r="D206" t="str">
            <v>22100000019</v>
          </cell>
          <cell r="E206" t="str">
            <v>R50020</v>
          </cell>
          <cell r="F206">
            <v>2617283.63</v>
          </cell>
        </row>
        <row r="207">
          <cell r="A207" t="str">
            <v>0122100000020</v>
          </cell>
          <cell r="B207" t="str">
            <v>01</v>
          </cell>
          <cell r="C207">
            <v>39082</v>
          </cell>
          <cell r="D207" t="str">
            <v>22100000020</v>
          </cell>
          <cell r="E207" t="str">
            <v>R50020</v>
          </cell>
          <cell r="F207">
            <v>5011021.25</v>
          </cell>
        </row>
        <row r="208">
          <cell r="A208" t="str">
            <v>0122100000021</v>
          </cell>
          <cell r="B208" t="str">
            <v>01</v>
          </cell>
          <cell r="C208">
            <v>39082</v>
          </cell>
          <cell r="D208" t="str">
            <v>22100000021</v>
          </cell>
          <cell r="E208" t="str">
            <v>R50020</v>
          </cell>
          <cell r="F208">
            <v>8879017.7600000016</v>
          </cell>
        </row>
        <row r="209">
          <cell r="A209" t="str">
            <v>0122100000022</v>
          </cell>
          <cell r="B209" t="str">
            <v>01</v>
          </cell>
          <cell r="C209">
            <v>39082</v>
          </cell>
          <cell r="D209" t="str">
            <v>22100000022</v>
          </cell>
          <cell r="E209" t="str">
            <v>R50020</v>
          </cell>
          <cell r="F209">
            <v>114970355.00999999</v>
          </cell>
        </row>
        <row r="210">
          <cell r="A210" t="str">
            <v>0122100000004</v>
          </cell>
          <cell r="B210" t="str">
            <v>01</v>
          </cell>
          <cell r="C210">
            <v>39082</v>
          </cell>
          <cell r="D210" t="str">
            <v>22100000004</v>
          </cell>
          <cell r="E210" t="str">
            <v>R50030</v>
          </cell>
          <cell r="F210">
            <v>409543.92</v>
          </cell>
        </row>
        <row r="211">
          <cell r="A211" t="str">
            <v>0122100000005</v>
          </cell>
          <cell r="B211" t="str">
            <v>01</v>
          </cell>
          <cell r="C211">
            <v>39082</v>
          </cell>
          <cell r="D211" t="str">
            <v>22100000005</v>
          </cell>
          <cell r="E211" t="str">
            <v>R50040</v>
          </cell>
          <cell r="F211">
            <v>106092988.53</v>
          </cell>
        </row>
        <row r="212">
          <cell r="A212" t="str">
            <v>0122100000010</v>
          </cell>
          <cell r="B212" t="str">
            <v>01</v>
          </cell>
          <cell r="C212">
            <v>39082</v>
          </cell>
          <cell r="D212" t="str">
            <v>22100000010</v>
          </cell>
          <cell r="E212" t="str">
            <v>R50060</v>
          </cell>
          <cell r="F212">
            <v>102164511.46000001</v>
          </cell>
        </row>
        <row r="213">
          <cell r="A213" t="str">
            <v>0121220000002</v>
          </cell>
          <cell r="B213" t="str">
            <v>01</v>
          </cell>
          <cell r="C213">
            <v>39082</v>
          </cell>
          <cell r="D213" t="str">
            <v>21220000002</v>
          </cell>
          <cell r="E213" t="str">
            <v>R50090</v>
          </cell>
          <cell r="F213">
            <v>-108206188.35000001</v>
          </cell>
        </row>
        <row r="214">
          <cell r="A214" t="str">
            <v>0112300000001</v>
          </cell>
          <cell r="B214" t="str">
            <v>01</v>
          </cell>
          <cell r="C214">
            <v>39082</v>
          </cell>
          <cell r="D214" t="str">
            <v>12300000001</v>
          </cell>
          <cell r="E214" t="str">
            <v>R50100</v>
          </cell>
          <cell r="F214">
            <v>-4579062.26</v>
          </cell>
        </row>
        <row r="215">
          <cell r="A215" t="str">
            <v>0122100000012</v>
          </cell>
          <cell r="B215" t="str">
            <v>01</v>
          </cell>
          <cell r="C215">
            <v>39082</v>
          </cell>
          <cell r="D215" t="str">
            <v>22100000012</v>
          </cell>
          <cell r="E215" t="str">
            <v>R50110</v>
          </cell>
          <cell r="F215">
            <v>97871574.239999995</v>
          </cell>
        </row>
        <row r="216">
          <cell r="A216" t="str">
            <v>0112300000002</v>
          </cell>
          <cell r="B216" t="str">
            <v>01</v>
          </cell>
          <cell r="C216">
            <v>39082</v>
          </cell>
          <cell r="D216" t="str">
            <v>12300000002</v>
          </cell>
          <cell r="E216" t="str">
            <v>R50140</v>
          </cell>
          <cell r="F216">
            <v>-210310.09124260355</v>
          </cell>
        </row>
        <row r="217">
          <cell r="A217" t="str">
            <v>0122100000001</v>
          </cell>
          <cell r="B217" t="str">
            <v>01</v>
          </cell>
          <cell r="C217">
            <v>39082</v>
          </cell>
          <cell r="D217" t="str">
            <v>22100000001</v>
          </cell>
          <cell r="E217" t="str">
            <v>R50150</v>
          </cell>
          <cell r="F217">
            <v>255000</v>
          </cell>
        </row>
        <row r="218">
          <cell r="A218" t="str">
            <v>0112500000003</v>
          </cell>
          <cell r="B218" t="str">
            <v>01</v>
          </cell>
          <cell r="C218">
            <v>39082</v>
          </cell>
          <cell r="D218" t="str">
            <v>12500000003</v>
          </cell>
          <cell r="E218" t="str">
            <v>R50170</v>
          </cell>
          <cell r="F218">
            <v>-70820397.280000001</v>
          </cell>
        </row>
        <row r="219">
          <cell r="A219" t="str">
            <v>0112500000004</v>
          </cell>
          <cell r="B219" t="str">
            <v>01</v>
          </cell>
          <cell r="C219">
            <v>39082</v>
          </cell>
          <cell r="D219" t="str">
            <v>12500000004</v>
          </cell>
          <cell r="E219" t="str">
            <v>R50180</v>
          </cell>
          <cell r="F219">
            <v>-4472822054.4899998</v>
          </cell>
        </row>
        <row r="220">
          <cell r="A220" t="str">
            <v>0112500000005</v>
          </cell>
          <cell r="B220" t="str">
            <v>01</v>
          </cell>
          <cell r="C220">
            <v>39082</v>
          </cell>
          <cell r="D220" t="str">
            <v>12500000005</v>
          </cell>
          <cell r="E220" t="str">
            <v>R50190</v>
          </cell>
          <cell r="F220">
            <v>-2457130157.6599998</v>
          </cell>
        </row>
        <row r="221">
          <cell r="A221" t="str">
            <v>0121220000001</v>
          </cell>
          <cell r="B221" t="str">
            <v>01</v>
          </cell>
          <cell r="C221">
            <v>39082</v>
          </cell>
          <cell r="D221" t="str">
            <v>21220000001</v>
          </cell>
          <cell r="E221" t="str">
            <v>R50200</v>
          </cell>
          <cell r="F221">
            <v>832582627.41000009</v>
          </cell>
        </row>
        <row r="222">
          <cell r="A222" t="str">
            <v>0122100000006</v>
          </cell>
          <cell r="B222" t="str">
            <v>01</v>
          </cell>
          <cell r="C222">
            <v>39082</v>
          </cell>
          <cell r="D222" t="str">
            <v>22100000006</v>
          </cell>
          <cell r="E222" t="str">
            <v>R50210</v>
          </cell>
          <cell r="F222">
            <v>19475855.91</v>
          </cell>
        </row>
        <row r="223">
          <cell r="A223" t="str">
            <v>01DEMEXCTOS</v>
          </cell>
          <cell r="B223" t="str">
            <v>01</v>
          </cell>
          <cell r="C223">
            <v>39082</v>
          </cell>
          <cell r="D223" t="str">
            <v>DEMEXCTOS</v>
          </cell>
          <cell r="E223" t="str">
            <v>R50235</v>
          </cell>
          <cell r="F223">
            <v>-6064313.709999999</v>
          </cell>
        </row>
        <row r="224">
          <cell r="A224" t="str">
            <v>0111311000002</v>
          </cell>
          <cell r="B224" t="str">
            <v>01</v>
          </cell>
          <cell r="C224">
            <v>39082</v>
          </cell>
          <cell r="D224" t="str">
            <v>11311000002</v>
          </cell>
          <cell r="E224" t="str">
            <v>R50238</v>
          </cell>
          <cell r="F224">
            <v>-25151179.41</v>
          </cell>
        </row>
        <row r="225">
          <cell r="A225" t="str">
            <v>0111600000002</v>
          </cell>
          <cell r="B225" t="str">
            <v>01</v>
          </cell>
          <cell r="C225">
            <v>39082</v>
          </cell>
          <cell r="D225" t="str">
            <v>11600000002</v>
          </cell>
          <cell r="E225" t="str">
            <v>R7000</v>
          </cell>
          <cell r="F225">
            <v>-37955511.18</v>
          </cell>
        </row>
        <row r="226">
          <cell r="A226" t="str">
            <v>01RBAI</v>
          </cell>
          <cell r="B226" t="str">
            <v>01</v>
          </cell>
          <cell r="C226">
            <v>39082</v>
          </cell>
          <cell r="D226" t="str">
            <v>RBAI</v>
          </cell>
          <cell r="E226" t="str">
            <v>RBAI</v>
          </cell>
          <cell r="F226">
            <v>-1.669861376285553E-6</v>
          </cell>
        </row>
        <row r="227">
          <cell r="A227" t="str">
            <v>01RCAPSOCIAL</v>
          </cell>
          <cell r="B227" t="str">
            <v>01</v>
          </cell>
          <cell r="C227">
            <v>39082</v>
          </cell>
          <cell r="D227" t="str">
            <v>RCAPSOCIAL</v>
          </cell>
          <cell r="E227" t="str">
            <v>RCAPSOCIAL</v>
          </cell>
          <cell r="F227">
            <v>140461162</v>
          </cell>
        </row>
        <row r="228">
          <cell r="A228" t="str">
            <v>01RCREDITOS</v>
          </cell>
          <cell r="B228" t="str">
            <v>01</v>
          </cell>
          <cell r="C228">
            <v>39082</v>
          </cell>
          <cell r="D228" t="str">
            <v>RCREDITOS</v>
          </cell>
          <cell r="E228" t="str">
            <v>RCREDITOS</v>
          </cell>
          <cell r="F228">
            <v>-352181484.61000001</v>
          </cell>
        </row>
        <row r="229">
          <cell r="A229" t="str">
            <v>01RDEPOSITOS</v>
          </cell>
          <cell r="B229" t="str">
            <v>01</v>
          </cell>
          <cell r="C229">
            <v>39082</v>
          </cell>
          <cell r="D229" t="str">
            <v>RDEPOSITOS</v>
          </cell>
          <cell r="E229" t="str">
            <v>RDEPOSITOS</v>
          </cell>
          <cell r="F229">
            <v>4167908813.5299997</v>
          </cell>
        </row>
        <row r="230">
          <cell r="A230" t="str">
            <v>01RDPUBLICA</v>
          </cell>
          <cell r="B230" t="str">
            <v>01</v>
          </cell>
          <cell r="C230">
            <v>39082</v>
          </cell>
          <cell r="D230" t="str">
            <v>RDPUBLICA</v>
          </cell>
          <cell r="E230" t="str">
            <v>RDPUBLICA</v>
          </cell>
          <cell r="F230">
            <v>664543.92000000004</v>
          </cell>
        </row>
        <row r="231">
          <cell r="A231" t="str">
            <v>01RECBALSRSM</v>
          </cell>
          <cell r="B231" t="str">
            <v>01</v>
          </cell>
          <cell r="C231">
            <v>39082</v>
          </cell>
          <cell r="D231" t="str">
            <v>RECBALSRSM</v>
          </cell>
          <cell r="E231" t="str">
            <v>RECBALSRSM</v>
          </cell>
          <cell r="F231">
            <v>4327467975.5299997</v>
          </cell>
        </row>
        <row r="232">
          <cell r="A232" t="str">
            <v>01RENTAFIJA</v>
          </cell>
          <cell r="B232" t="str">
            <v>01</v>
          </cell>
          <cell r="C232">
            <v>39082</v>
          </cell>
          <cell r="D232" t="str">
            <v>RENTAFIJA</v>
          </cell>
          <cell r="E232" t="str">
            <v>RENTAFIJA</v>
          </cell>
          <cell r="F232">
            <v>20140399.830000002</v>
          </cell>
        </row>
        <row r="233">
          <cell r="A233" t="str">
            <v>01RESTOBALAN</v>
          </cell>
          <cell r="B233" t="str">
            <v>01</v>
          </cell>
          <cell r="C233">
            <v>39082</v>
          </cell>
          <cell r="D233" t="str">
            <v>RESTOBALAN</v>
          </cell>
          <cell r="E233" t="str">
            <v>RESTOBALAN</v>
          </cell>
          <cell r="F233">
            <v>1863003427.2551188</v>
          </cell>
        </row>
        <row r="234">
          <cell r="A234" t="str">
            <v>01RFINVUL</v>
          </cell>
          <cell r="B234" t="str">
            <v>01</v>
          </cell>
          <cell r="C234">
            <v>39082</v>
          </cell>
          <cell r="D234" t="str">
            <v>RFINVUL</v>
          </cell>
          <cell r="E234" t="str">
            <v>RFINVUL</v>
          </cell>
          <cell r="F234">
            <v>309292217.56999993</v>
          </cell>
        </row>
        <row r="235">
          <cell r="A235" t="str">
            <v>01RICNORMAL</v>
          </cell>
          <cell r="B235" t="str">
            <v>01</v>
          </cell>
          <cell r="C235">
            <v>39082</v>
          </cell>
          <cell r="D235" t="str">
            <v>RICNORMAL</v>
          </cell>
          <cell r="E235" t="str">
            <v>RICNORMAL</v>
          </cell>
          <cell r="F235">
            <v>-6262551233.1226091</v>
          </cell>
        </row>
        <row r="236">
          <cell r="A236" t="str">
            <v>01RIGFUERABA</v>
          </cell>
          <cell r="B236" t="str">
            <v>01</v>
          </cell>
          <cell r="C236">
            <v>39082</v>
          </cell>
          <cell r="D236" t="str">
            <v>RIGFUERABA</v>
          </cell>
          <cell r="E236" t="str">
            <v>RIGFUERABA</v>
          </cell>
          <cell r="F236">
            <v>-4789372.3512426037</v>
          </cell>
        </row>
        <row r="237">
          <cell r="A237" t="str">
            <v>01RINVBALANC</v>
          </cell>
          <cell r="B237" t="str">
            <v>01</v>
          </cell>
          <cell r="C237">
            <v>39082</v>
          </cell>
          <cell r="D237" t="str">
            <v>RINVBALANC</v>
          </cell>
          <cell r="E237" t="str">
            <v>RINVBALANC</v>
          </cell>
          <cell r="F237">
            <v>-6190471402.785121</v>
          </cell>
        </row>
        <row r="238">
          <cell r="A238" t="str">
            <v>01RINVBALSF</v>
          </cell>
          <cell r="B238" t="str">
            <v>01</v>
          </cell>
          <cell r="C238">
            <v>39082</v>
          </cell>
          <cell r="D238" t="str">
            <v>RINVBALSF</v>
          </cell>
          <cell r="E238" t="str">
            <v>RINVBALSF</v>
          </cell>
          <cell r="F238">
            <v>-6316461240.5026093</v>
          </cell>
        </row>
        <row r="239">
          <cell r="A239" t="str">
            <v>01RINVGEST</v>
          </cell>
          <cell r="B239" t="str">
            <v>01</v>
          </cell>
          <cell r="C239">
            <v>39082</v>
          </cell>
          <cell r="D239" t="str">
            <v>RINVGEST</v>
          </cell>
          <cell r="E239" t="str">
            <v>RINVGEST</v>
          </cell>
          <cell r="F239">
            <v>-6267340605.4738522</v>
          </cell>
        </row>
        <row r="240">
          <cell r="A240" t="str">
            <v>01RLEASRENT</v>
          </cell>
          <cell r="B240" t="str">
            <v>01</v>
          </cell>
          <cell r="C240">
            <v>39082</v>
          </cell>
          <cell r="D240" t="str">
            <v>RLEASRENT</v>
          </cell>
          <cell r="E240" t="str">
            <v>RLEASRENT</v>
          </cell>
          <cell r="F240">
            <v>-4789372.3512426037</v>
          </cell>
        </row>
        <row r="241">
          <cell r="A241" t="str">
            <v>01RMAGINDIR</v>
          </cell>
          <cell r="B241" t="str">
            <v>01</v>
          </cell>
          <cell r="C241">
            <v>39082</v>
          </cell>
          <cell r="D241" t="str">
            <v>RMAGINDIR</v>
          </cell>
          <cell r="E241" t="str">
            <v>RMAGINDIR</v>
          </cell>
          <cell r="F241">
            <v>-1.669861376285553E-6</v>
          </cell>
        </row>
        <row r="242">
          <cell r="A242" t="str">
            <v>01RMEXPLOT</v>
          </cell>
          <cell r="B242" t="str">
            <v>01</v>
          </cell>
          <cell r="C242">
            <v>39082</v>
          </cell>
          <cell r="D242" t="str">
            <v>RMEXPLOT</v>
          </cell>
          <cell r="E242" t="str">
            <v>RMEXPLOT</v>
          </cell>
          <cell r="F242">
            <v>-1.669861376285553E-6</v>
          </cell>
        </row>
        <row r="243">
          <cell r="A243" t="str">
            <v>01RMFINAN</v>
          </cell>
          <cell r="B243" t="str">
            <v>01</v>
          </cell>
          <cell r="C243">
            <v>39082</v>
          </cell>
          <cell r="D243" t="str">
            <v>RMFINAN</v>
          </cell>
          <cell r="E243" t="str">
            <v>RMFINAN</v>
          </cell>
          <cell r="F243">
            <v>-1.669861376285553E-6</v>
          </cell>
        </row>
        <row r="244">
          <cell r="A244" t="str">
            <v>01RMORDIN</v>
          </cell>
          <cell r="B244" t="str">
            <v>01</v>
          </cell>
          <cell r="C244">
            <v>39082</v>
          </cell>
          <cell r="D244" t="str">
            <v>RMORDIN</v>
          </cell>
          <cell r="E244" t="str">
            <v>RMORDIN</v>
          </cell>
          <cell r="F244">
            <v>-1.669861376285553E-6</v>
          </cell>
        </row>
        <row r="245">
          <cell r="A245" t="str">
            <v>01ROINVEGEST</v>
          </cell>
          <cell r="B245" t="str">
            <v>01</v>
          </cell>
          <cell r="C245">
            <v>39082</v>
          </cell>
          <cell r="D245" t="str">
            <v>ROINVEGEST</v>
          </cell>
          <cell r="E245" t="str">
            <v>ROINVEGEST</v>
          </cell>
          <cell r="F245">
            <v>-134814688.01000002</v>
          </cell>
        </row>
        <row r="246">
          <cell r="A246" t="str">
            <v>01ROINVERSIO</v>
          </cell>
          <cell r="B246" t="str">
            <v>01</v>
          </cell>
          <cell r="C246">
            <v>39082</v>
          </cell>
          <cell r="D246" t="str">
            <v>ROINVERSIO</v>
          </cell>
          <cell r="E246" t="str">
            <v>ROINVERSIO</v>
          </cell>
          <cell r="F246">
            <v>-134814688.01000002</v>
          </cell>
        </row>
        <row r="247">
          <cell r="A247" t="str">
            <v>01RPLAZO</v>
          </cell>
          <cell r="B247" t="str">
            <v>01</v>
          </cell>
          <cell r="C247">
            <v>39082</v>
          </cell>
          <cell r="D247" t="str">
            <v>RPLAZO</v>
          </cell>
          <cell r="E247" t="str">
            <v>RPLAZO</v>
          </cell>
          <cell r="F247">
            <v>1862226640.7399998</v>
          </cell>
        </row>
        <row r="248">
          <cell r="A248" t="str">
            <v>01RPRESNOTIT</v>
          </cell>
          <cell r="B248" t="str">
            <v>01</v>
          </cell>
          <cell r="C248">
            <v>39082</v>
          </cell>
          <cell r="D248" t="str">
            <v>RPRESNOTIT</v>
          </cell>
          <cell r="E248" t="str">
            <v>RPRESNOTIT</v>
          </cell>
          <cell r="F248">
            <v>5183591829.7726078</v>
          </cell>
        </row>
        <row r="249">
          <cell r="A249" t="str">
            <v>01RPRESTAMOS</v>
          </cell>
          <cell r="B249" t="str">
            <v>01</v>
          </cell>
          <cell r="C249">
            <v>39082</v>
          </cell>
          <cell r="D249" t="str">
            <v>RPRESTAMOS</v>
          </cell>
          <cell r="E249" t="str">
            <v>RPRESTAMOS</v>
          </cell>
          <cell r="F249">
            <v>-5553057109.2626085</v>
          </cell>
        </row>
        <row r="250">
          <cell r="A250" t="str">
            <v>01RPRESTGEST</v>
          </cell>
          <cell r="B250" t="str">
            <v>01</v>
          </cell>
          <cell r="C250">
            <v>39082</v>
          </cell>
          <cell r="D250" t="str">
            <v>RPRESTGEST</v>
          </cell>
          <cell r="E250" t="str">
            <v>RPRESTGEST</v>
          </cell>
          <cell r="F250">
            <v>-5553057109.2626085</v>
          </cell>
        </row>
        <row r="251">
          <cell r="A251" t="str">
            <v>01RPRESTIT</v>
          </cell>
          <cell r="B251" t="str">
            <v>01</v>
          </cell>
          <cell r="C251">
            <v>39082</v>
          </cell>
          <cell r="D251" t="str">
            <v>RPRESTIT</v>
          </cell>
          <cell r="E251" t="str">
            <v>RPRESTIT</v>
          </cell>
          <cell r="F251">
            <v>369465279.49000001</v>
          </cell>
        </row>
        <row r="252">
          <cell r="A252" t="str">
            <v>01RRECBALANC</v>
          </cell>
          <cell r="B252" t="str">
            <v>01</v>
          </cell>
          <cell r="C252">
            <v>39082</v>
          </cell>
          <cell r="D252" t="str">
            <v>RRECBALANC</v>
          </cell>
          <cell r="E252" t="str">
            <v>RRECBALANC</v>
          </cell>
          <cell r="F252">
            <v>4327467975.5299997</v>
          </cell>
        </row>
        <row r="253">
          <cell r="A253" t="str">
            <v>01RRECBALSR</v>
          </cell>
          <cell r="B253" t="str">
            <v>01</v>
          </cell>
          <cell r="C253">
            <v>39082</v>
          </cell>
          <cell r="D253" t="str">
            <v>RRECBALSR</v>
          </cell>
          <cell r="E253" t="str">
            <v>RRECBALSR</v>
          </cell>
          <cell r="F253">
            <v>4327467975.5299997</v>
          </cell>
        </row>
        <row r="254">
          <cell r="A254" t="str">
            <v>01RRECGEST</v>
          </cell>
          <cell r="B254" t="str">
            <v>01</v>
          </cell>
          <cell r="C254">
            <v>39082</v>
          </cell>
          <cell r="D254" t="str">
            <v>RRECGEST</v>
          </cell>
          <cell r="E254" t="str">
            <v>RRECGEST</v>
          </cell>
          <cell r="F254">
            <v>4963029667.1599998</v>
          </cell>
        </row>
        <row r="255">
          <cell r="A255" t="str">
            <v>01RRGFUERABA</v>
          </cell>
          <cell r="B255" t="str">
            <v>01</v>
          </cell>
          <cell r="C255">
            <v>39082</v>
          </cell>
          <cell r="D255" t="str">
            <v>RRGFUERABA</v>
          </cell>
          <cell r="E255" t="str">
            <v>RRGFUERABA</v>
          </cell>
          <cell r="F255">
            <v>635561691.63</v>
          </cell>
        </row>
        <row r="256">
          <cell r="A256" t="str">
            <v>01RTACTIVO</v>
          </cell>
          <cell r="B256" t="str">
            <v>01</v>
          </cell>
          <cell r="C256">
            <v>39082</v>
          </cell>
          <cell r="D256" t="str">
            <v>RTACTIVO</v>
          </cell>
          <cell r="E256" t="str">
            <v>RTACTIVO</v>
          </cell>
          <cell r="F256">
            <v>-6342958097.2087212</v>
          </cell>
        </row>
        <row r="257">
          <cell r="A257" t="str">
            <v>01RTPASIVO</v>
          </cell>
          <cell r="B257" t="str">
            <v>01</v>
          </cell>
          <cell r="C257">
            <v>39082</v>
          </cell>
          <cell r="D257" t="str">
            <v>RTPASIVO</v>
          </cell>
          <cell r="E257" t="str">
            <v>RTPASIVO</v>
          </cell>
          <cell r="F257">
            <v>6342958097.2087173</v>
          </cell>
        </row>
        <row r="258">
          <cell r="A258" t="str">
            <v>01RVISTA</v>
          </cell>
          <cell r="B258" t="str">
            <v>01</v>
          </cell>
          <cell r="C258">
            <v>39082</v>
          </cell>
          <cell r="D258" t="str">
            <v>RVISTA</v>
          </cell>
          <cell r="E258" t="str">
            <v>RVISTA</v>
          </cell>
          <cell r="F258">
            <v>2305682172.7899995</v>
          </cell>
        </row>
        <row r="259">
          <cell r="A259" t="str">
            <v>01RVNEGOCIO</v>
          </cell>
          <cell r="B259" t="str">
            <v>01</v>
          </cell>
          <cell r="C259">
            <v>39082</v>
          </cell>
          <cell r="D259" t="str">
            <v>RVNEGOCIO</v>
          </cell>
          <cell r="E259" t="str">
            <v>RVNEGOCIO</v>
          </cell>
          <cell r="F259">
            <v>11230370272.63385</v>
          </cell>
        </row>
        <row r="260">
          <cell r="A260" t="str">
            <v>0216010</v>
          </cell>
          <cell r="B260" t="str">
            <v>02</v>
          </cell>
          <cell r="C260">
            <v>39082</v>
          </cell>
          <cell r="D260" t="str">
            <v>16010</v>
          </cell>
          <cell r="E260" t="str">
            <v>16010</v>
          </cell>
          <cell r="F260">
            <v>153353268</v>
          </cell>
        </row>
        <row r="261">
          <cell r="A261" t="str">
            <v>0220000</v>
          </cell>
          <cell r="B261" t="str">
            <v>02</v>
          </cell>
          <cell r="C261">
            <v>39082</v>
          </cell>
          <cell r="D261" t="str">
            <v>20000</v>
          </cell>
          <cell r="E261" t="str">
            <v>20000</v>
          </cell>
          <cell r="F261">
            <v>15505505.289999999</v>
          </cell>
        </row>
        <row r="262">
          <cell r="A262" t="str">
            <v>02EMISION</v>
          </cell>
          <cell r="B262" t="str">
            <v>02</v>
          </cell>
          <cell r="C262">
            <v>39082</v>
          </cell>
          <cell r="D262" t="str">
            <v>EMISION</v>
          </cell>
          <cell r="E262" t="str">
            <v>EMISION</v>
          </cell>
          <cell r="F262">
            <v>23718000</v>
          </cell>
        </row>
        <row r="263">
          <cell r="A263" t="str">
            <v>02G16000</v>
          </cell>
          <cell r="B263" t="str">
            <v>02</v>
          </cell>
          <cell r="C263">
            <v>39082</v>
          </cell>
          <cell r="D263" t="str">
            <v>G16000</v>
          </cell>
          <cell r="E263" t="str">
            <v>G16000</v>
          </cell>
          <cell r="F263">
            <v>153353268</v>
          </cell>
        </row>
        <row r="264">
          <cell r="A264" t="str">
            <v>02G20000</v>
          </cell>
          <cell r="B264" t="str">
            <v>02</v>
          </cell>
          <cell r="C264">
            <v>39082</v>
          </cell>
          <cell r="D264" t="str">
            <v>G20000</v>
          </cell>
          <cell r="E264" t="str">
            <v>G20000</v>
          </cell>
          <cell r="F264">
            <v>15505505.289999999</v>
          </cell>
        </row>
        <row r="265">
          <cell r="A265" t="str">
            <v>02GR1000</v>
          </cell>
          <cell r="B265" t="str">
            <v>02</v>
          </cell>
          <cell r="C265">
            <v>39082</v>
          </cell>
          <cell r="D265" t="str">
            <v>GR1000</v>
          </cell>
          <cell r="E265" t="str">
            <v>GR1000</v>
          </cell>
          <cell r="F265">
            <v>-53646308.007799998</v>
          </cell>
        </row>
        <row r="266">
          <cell r="A266" t="str">
            <v>02GR16000</v>
          </cell>
          <cell r="B266" t="str">
            <v>02</v>
          </cell>
          <cell r="C266">
            <v>39082</v>
          </cell>
          <cell r="D266" t="str">
            <v>GR16000</v>
          </cell>
          <cell r="E266" t="str">
            <v>GR16000</v>
          </cell>
          <cell r="F266">
            <v>153353268</v>
          </cell>
        </row>
        <row r="267">
          <cell r="A267" t="str">
            <v>02GR16010</v>
          </cell>
          <cell r="B267" t="str">
            <v>02</v>
          </cell>
          <cell r="C267">
            <v>39082</v>
          </cell>
          <cell r="D267" t="str">
            <v>GR16010</v>
          </cell>
          <cell r="E267" t="str">
            <v>GR16010</v>
          </cell>
          <cell r="F267">
            <v>153353268</v>
          </cell>
        </row>
        <row r="268">
          <cell r="A268" t="str">
            <v>02GR16999</v>
          </cell>
          <cell r="B268" t="str">
            <v>02</v>
          </cell>
          <cell r="C268">
            <v>39082</v>
          </cell>
          <cell r="D268" t="str">
            <v>GR16999</v>
          </cell>
          <cell r="E268" t="str">
            <v>GR16999</v>
          </cell>
          <cell r="F268">
            <v>15505505.289999999</v>
          </cell>
        </row>
        <row r="269">
          <cell r="A269" t="str">
            <v>02GR17011</v>
          </cell>
          <cell r="B269" t="str">
            <v>02</v>
          </cell>
          <cell r="C269">
            <v>39082</v>
          </cell>
          <cell r="D269" t="str">
            <v>GR17011</v>
          </cell>
          <cell r="E269" t="str">
            <v>GR17011</v>
          </cell>
          <cell r="F269">
            <v>610421761.95000005</v>
          </cell>
        </row>
        <row r="270">
          <cell r="A270" t="str">
            <v>02GR17012</v>
          </cell>
          <cell r="B270" t="str">
            <v>02</v>
          </cell>
          <cell r="C270">
            <v>39082</v>
          </cell>
          <cell r="D270" t="str">
            <v>GR17012</v>
          </cell>
          <cell r="E270" t="str">
            <v>GR17012</v>
          </cell>
          <cell r="F270">
            <v>868432637.48999989</v>
          </cell>
        </row>
        <row r="271">
          <cell r="A271" t="str">
            <v>02GR170131</v>
          </cell>
          <cell r="B271" t="str">
            <v>02</v>
          </cell>
          <cell r="C271">
            <v>39082</v>
          </cell>
          <cell r="D271" t="str">
            <v>GR170131</v>
          </cell>
          <cell r="E271" t="str">
            <v>GR170131</v>
          </cell>
          <cell r="F271">
            <v>1109116178.8599999</v>
          </cell>
        </row>
        <row r="272">
          <cell r="A272" t="str">
            <v>02GR170132</v>
          </cell>
          <cell r="B272" t="str">
            <v>02</v>
          </cell>
          <cell r="C272">
            <v>39082</v>
          </cell>
          <cell r="D272" t="str">
            <v>GR170132</v>
          </cell>
          <cell r="E272" t="str">
            <v>GR170132</v>
          </cell>
          <cell r="F272">
            <v>122136650</v>
          </cell>
        </row>
        <row r="273">
          <cell r="A273" t="str">
            <v>02GR170133</v>
          </cell>
          <cell r="B273" t="str">
            <v>02</v>
          </cell>
          <cell r="C273">
            <v>39082</v>
          </cell>
          <cell r="D273" t="str">
            <v>GR170133</v>
          </cell>
          <cell r="E273" t="str">
            <v>GR170133</v>
          </cell>
          <cell r="F273">
            <v>50998533.020000011</v>
          </cell>
        </row>
        <row r="274">
          <cell r="A274" t="str">
            <v>02GR170134</v>
          </cell>
          <cell r="B274" t="str">
            <v>02</v>
          </cell>
          <cell r="C274">
            <v>39082</v>
          </cell>
          <cell r="D274" t="str">
            <v>GR170134</v>
          </cell>
          <cell r="E274" t="str">
            <v>GR170134</v>
          </cell>
          <cell r="F274">
            <v>4178981.16</v>
          </cell>
        </row>
        <row r="275">
          <cell r="A275" t="str">
            <v>02GR170135</v>
          </cell>
          <cell r="B275" t="str">
            <v>02</v>
          </cell>
          <cell r="C275">
            <v>39082</v>
          </cell>
          <cell r="D275" t="str">
            <v>GR170135</v>
          </cell>
          <cell r="E275" t="str">
            <v>GR170135</v>
          </cell>
          <cell r="F275">
            <v>46819551.859999999</v>
          </cell>
        </row>
        <row r="276">
          <cell r="A276" t="str">
            <v>02GR17500</v>
          </cell>
          <cell r="B276" t="str">
            <v>02</v>
          </cell>
          <cell r="C276">
            <v>39082</v>
          </cell>
          <cell r="D276" t="str">
            <v>GR17500</v>
          </cell>
          <cell r="E276" t="str">
            <v>GR17500</v>
          </cell>
          <cell r="F276">
            <v>23718000</v>
          </cell>
        </row>
        <row r="277">
          <cell r="A277" t="str">
            <v>02GR2000</v>
          </cell>
          <cell r="B277" t="str">
            <v>02</v>
          </cell>
          <cell r="C277">
            <v>39082</v>
          </cell>
          <cell r="D277" t="str">
            <v>GR2000</v>
          </cell>
          <cell r="E277" t="str">
            <v>GR2000</v>
          </cell>
          <cell r="F277">
            <v>-33427929.230000012</v>
          </cell>
        </row>
        <row r="278">
          <cell r="A278" t="str">
            <v>02GR2020</v>
          </cell>
          <cell r="B278" t="str">
            <v>02</v>
          </cell>
          <cell r="C278">
            <v>39082</v>
          </cell>
          <cell r="D278" t="str">
            <v>GR2020</v>
          </cell>
          <cell r="E278" t="str">
            <v>GR2020</v>
          </cell>
          <cell r="F278">
            <v>-1.3038516044616699E-8</v>
          </cell>
        </row>
        <row r="279">
          <cell r="A279" t="str">
            <v>02GR2040</v>
          </cell>
          <cell r="B279" t="str">
            <v>02</v>
          </cell>
          <cell r="C279">
            <v>39082</v>
          </cell>
          <cell r="D279" t="str">
            <v>GR2040</v>
          </cell>
          <cell r="E279" t="str">
            <v>GR2040</v>
          </cell>
          <cell r="F279">
            <v>-33427929.23</v>
          </cell>
        </row>
        <row r="280">
          <cell r="A280" t="str">
            <v>02GR21000</v>
          </cell>
          <cell r="B280" t="str">
            <v>02</v>
          </cell>
          <cell r="C280">
            <v>39082</v>
          </cell>
          <cell r="D280" t="str">
            <v>GR21000</v>
          </cell>
          <cell r="E280" t="str">
            <v>GR21000</v>
          </cell>
          <cell r="F280">
            <v>1638829890.3436844</v>
          </cell>
        </row>
        <row r="281">
          <cell r="A281" t="str">
            <v>02GR3010</v>
          </cell>
          <cell r="B281" t="str">
            <v>02</v>
          </cell>
          <cell r="C281">
            <v>39082</v>
          </cell>
          <cell r="D281" t="str">
            <v>GR3010</v>
          </cell>
          <cell r="E281" t="str">
            <v>GR3010</v>
          </cell>
          <cell r="F281">
            <v>-167906899.19999999</v>
          </cell>
        </row>
        <row r="282">
          <cell r="A282" t="str">
            <v>02GR3020</v>
          </cell>
          <cell r="B282" t="str">
            <v>02</v>
          </cell>
          <cell r="C282">
            <v>39082</v>
          </cell>
          <cell r="D282" t="str">
            <v>GR3020</v>
          </cell>
          <cell r="E282" t="str">
            <v>GR3020</v>
          </cell>
          <cell r="F282">
            <v>-4306161628.6053972</v>
          </cell>
        </row>
        <row r="283">
          <cell r="A283" t="str">
            <v>02GR30210</v>
          </cell>
          <cell r="B283" t="str">
            <v>02</v>
          </cell>
          <cell r="C283">
            <v>39082</v>
          </cell>
          <cell r="D283" t="str">
            <v>GR30210</v>
          </cell>
          <cell r="E283" t="str">
            <v>GR30210</v>
          </cell>
          <cell r="F283">
            <v>-46317053.790000007</v>
          </cell>
        </row>
        <row r="284">
          <cell r="A284" t="str">
            <v>02GR302106</v>
          </cell>
          <cell r="B284" t="str">
            <v>02</v>
          </cell>
          <cell r="C284">
            <v>39082</v>
          </cell>
          <cell r="D284" t="str">
            <v>GR302106</v>
          </cell>
          <cell r="E284" t="str">
            <v>GR302106</v>
          </cell>
          <cell r="F284">
            <v>-77116762.31539619</v>
          </cell>
        </row>
        <row r="285">
          <cell r="A285" t="str">
            <v>02GR30210NO</v>
          </cell>
          <cell r="B285" t="str">
            <v>02</v>
          </cell>
          <cell r="C285">
            <v>39082</v>
          </cell>
          <cell r="D285" t="str">
            <v>GR30210NO</v>
          </cell>
          <cell r="E285" t="str">
            <v>GR30210NO</v>
          </cell>
          <cell r="F285">
            <v>46317053.790000007</v>
          </cell>
        </row>
        <row r="286">
          <cell r="A286" t="str">
            <v>02GR30211</v>
          </cell>
          <cell r="B286" t="str">
            <v>02</v>
          </cell>
          <cell r="C286">
            <v>39082</v>
          </cell>
          <cell r="D286" t="str">
            <v>GR30211</v>
          </cell>
          <cell r="E286" t="str">
            <v>GR30211</v>
          </cell>
          <cell r="F286">
            <v>-497791575.81999999</v>
          </cell>
        </row>
        <row r="287">
          <cell r="A287" t="str">
            <v>02GR30211NO</v>
          </cell>
          <cell r="B287" t="str">
            <v>02</v>
          </cell>
          <cell r="C287">
            <v>39082</v>
          </cell>
          <cell r="D287" t="str">
            <v>GR30211NO</v>
          </cell>
          <cell r="E287" t="str">
            <v>GR30211NO</v>
          </cell>
          <cell r="F287">
            <v>497007233.49000001</v>
          </cell>
        </row>
        <row r="288">
          <cell r="A288" t="str">
            <v>02GR30211SI</v>
          </cell>
          <cell r="B288" t="str">
            <v>02</v>
          </cell>
          <cell r="C288">
            <v>39082</v>
          </cell>
          <cell r="D288" t="str">
            <v>GR30211SI</v>
          </cell>
          <cell r="E288" t="str">
            <v>GR30211SI</v>
          </cell>
          <cell r="F288">
            <v>784342.33</v>
          </cell>
        </row>
        <row r="289">
          <cell r="A289" t="str">
            <v>02GR30212</v>
          </cell>
          <cell r="B289" t="str">
            <v>02</v>
          </cell>
          <cell r="C289">
            <v>39082</v>
          </cell>
          <cell r="D289" t="str">
            <v>GR30212</v>
          </cell>
          <cell r="E289" t="str">
            <v>GR30212</v>
          </cell>
          <cell r="F289">
            <v>-795367115.92000008</v>
          </cell>
        </row>
        <row r="290">
          <cell r="A290" t="str">
            <v>02GR30212NO</v>
          </cell>
          <cell r="B290" t="str">
            <v>02</v>
          </cell>
          <cell r="C290">
            <v>39082</v>
          </cell>
          <cell r="D290" t="str">
            <v>GR30212NO</v>
          </cell>
          <cell r="E290" t="str">
            <v>GR30212NO</v>
          </cell>
          <cell r="F290">
            <v>781336702.44000006</v>
          </cell>
        </row>
        <row r="291">
          <cell r="A291" t="str">
            <v>02GR30212SI</v>
          </cell>
          <cell r="B291" t="str">
            <v>02</v>
          </cell>
          <cell r="C291">
            <v>39082</v>
          </cell>
          <cell r="D291" t="str">
            <v>GR30212SI</v>
          </cell>
          <cell r="E291" t="str">
            <v>GR30212SI</v>
          </cell>
          <cell r="F291">
            <v>14030413.48</v>
          </cell>
        </row>
        <row r="292">
          <cell r="A292" t="str">
            <v>02GR30213</v>
          </cell>
          <cell r="B292" t="str">
            <v>02</v>
          </cell>
          <cell r="C292">
            <v>39082</v>
          </cell>
          <cell r="D292" t="str">
            <v>GR30213</v>
          </cell>
          <cell r="E292" t="str">
            <v>GR30213</v>
          </cell>
          <cell r="F292">
            <v>-6608959.0300000003</v>
          </cell>
        </row>
        <row r="293">
          <cell r="A293" t="str">
            <v>02GR30213NO</v>
          </cell>
          <cell r="B293" t="str">
            <v>02</v>
          </cell>
          <cell r="C293">
            <v>39082</v>
          </cell>
          <cell r="D293" t="str">
            <v>GR30213NO</v>
          </cell>
          <cell r="E293" t="str">
            <v>GR30213NO</v>
          </cell>
          <cell r="F293">
            <v>6608959.0300000003</v>
          </cell>
        </row>
        <row r="294">
          <cell r="A294" t="str">
            <v>02GR30214</v>
          </cell>
          <cell r="B294" t="str">
            <v>02</v>
          </cell>
          <cell r="C294">
            <v>39082</v>
          </cell>
          <cell r="D294" t="str">
            <v>GR30214</v>
          </cell>
          <cell r="E294" t="str">
            <v>GR30214</v>
          </cell>
          <cell r="F294">
            <v>-2464908895.0500002</v>
          </cell>
        </row>
        <row r="295">
          <cell r="A295" t="str">
            <v>02GR30214NO</v>
          </cell>
          <cell r="B295" t="str">
            <v>02</v>
          </cell>
          <cell r="C295">
            <v>39082</v>
          </cell>
          <cell r="D295" t="str">
            <v>GR30214NO</v>
          </cell>
          <cell r="E295" t="str">
            <v>GR30214NO</v>
          </cell>
          <cell r="F295">
            <v>2264257872.5499997</v>
          </cell>
        </row>
        <row r="296">
          <cell r="A296" t="str">
            <v>02GR30214SI</v>
          </cell>
          <cell r="B296" t="str">
            <v>02</v>
          </cell>
          <cell r="C296">
            <v>39082</v>
          </cell>
          <cell r="D296" t="str">
            <v>GR30214SI</v>
          </cell>
          <cell r="E296" t="str">
            <v>GR30214SI</v>
          </cell>
          <cell r="F296">
            <v>200651022.49999997</v>
          </cell>
        </row>
        <row r="297">
          <cell r="A297" t="str">
            <v>02GR30215</v>
          </cell>
          <cell r="B297" t="str">
            <v>02</v>
          </cell>
          <cell r="C297">
            <v>39082</v>
          </cell>
          <cell r="D297" t="str">
            <v>GR30215</v>
          </cell>
          <cell r="E297" t="str">
            <v>GR30215</v>
          </cell>
          <cell r="F297">
            <v>-222796585.46000004</v>
          </cell>
        </row>
        <row r="298">
          <cell r="A298" t="str">
            <v>02GR30215NO</v>
          </cell>
          <cell r="B298" t="str">
            <v>02</v>
          </cell>
          <cell r="C298">
            <v>39082</v>
          </cell>
          <cell r="D298" t="str">
            <v>GR30215NO</v>
          </cell>
          <cell r="E298" t="str">
            <v>GR30215NO</v>
          </cell>
          <cell r="F298">
            <v>222745357.12</v>
          </cell>
        </row>
        <row r="299">
          <cell r="A299" t="str">
            <v>02GR30215SI</v>
          </cell>
          <cell r="B299" t="str">
            <v>02</v>
          </cell>
          <cell r="C299">
            <v>39082</v>
          </cell>
          <cell r="D299" t="str">
            <v>GR30215SI</v>
          </cell>
          <cell r="E299" t="str">
            <v>GR30215SI</v>
          </cell>
          <cell r="F299">
            <v>51228.34</v>
          </cell>
        </row>
        <row r="300">
          <cell r="A300" t="str">
            <v>02GR30216</v>
          </cell>
          <cell r="B300" t="str">
            <v>02</v>
          </cell>
          <cell r="C300">
            <v>39082</v>
          </cell>
          <cell r="D300" t="str">
            <v>GR30216</v>
          </cell>
          <cell r="E300" t="str">
            <v>GR30216</v>
          </cell>
          <cell r="F300">
            <v>-30799708.525396176</v>
          </cell>
        </row>
        <row r="301">
          <cell r="A301" t="str">
            <v>02GR30216NO</v>
          </cell>
          <cell r="B301" t="str">
            <v>02</v>
          </cell>
          <cell r="C301">
            <v>39082</v>
          </cell>
          <cell r="D301" t="str">
            <v>GR30216NO</v>
          </cell>
          <cell r="E301" t="str">
            <v>GR30216NO</v>
          </cell>
          <cell r="F301">
            <v>30618137.895396173</v>
          </cell>
        </row>
        <row r="302">
          <cell r="A302" t="str">
            <v>02GR30216SI</v>
          </cell>
          <cell r="B302" t="str">
            <v>02</v>
          </cell>
          <cell r="C302">
            <v>39082</v>
          </cell>
          <cell r="D302" t="str">
            <v>GR30216SI</v>
          </cell>
          <cell r="E302" t="str">
            <v>GR30216SI</v>
          </cell>
          <cell r="F302">
            <v>181570.63</v>
          </cell>
        </row>
        <row r="303">
          <cell r="A303" t="str">
            <v>02GR30221</v>
          </cell>
          <cell r="B303" t="str">
            <v>02</v>
          </cell>
          <cell r="C303">
            <v>39082</v>
          </cell>
          <cell r="D303" t="str">
            <v>GR30221</v>
          </cell>
          <cell r="E303" t="str">
            <v>GR30221</v>
          </cell>
          <cell r="F303">
            <v>-6231747.8100000005</v>
          </cell>
        </row>
        <row r="304">
          <cell r="A304" t="str">
            <v>02GR30222</v>
          </cell>
          <cell r="B304" t="str">
            <v>02</v>
          </cell>
          <cell r="C304">
            <v>39082</v>
          </cell>
          <cell r="D304" t="str">
            <v>GR30222</v>
          </cell>
          <cell r="E304" t="str">
            <v>GR30222</v>
          </cell>
          <cell r="F304">
            <v>-38406305.289999999</v>
          </cell>
        </row>
        <row r="305">
          <cell r="A305" t="str">
            <v>02GR30223</v>
          </cell>
          <cell r="B305" t="str">
            <v>02</v>
          </cell>
          <cell r="C305">
            <v>39082</v>
          </cell>
          <cell r="D305" t="str">
            <v>GR30223</v>
          </cell>
          <cell r="E305" t="str">
            <v>GR30223</v>
          </cell>
          <cell r="F305">
            <v>-31379672.890000001</v>
          </cell>
        </row>
        <row r="306">
          <cell r="A306" t="str">
            <v>02GR30224</v>
          </cell>
          <cell r="B306" t="str">
            <v>02</v>
          </cell>
          <cell r="C306">
            <v>39082</v>
          </cell>
          <cell r="D306" t="str">
            <v>GR30224</v>
          </cell>
          <cell r="E306" t="str">
            <v>GR30224</v>
          </cell>
          <cell r="F306">
            <v>-165554009.02000001</v>
          </cell>
        </row>
        <row r="307">
          <cell r="A307" t="str">
            <v>02GR3030</v>
          </cell>
          <cell r="B307" t="str">
            <v>02</v>
          </cell>
          <cell r="C307">
            <v>39082</v>
          </cell>
          <cell r="D307" t="str">
            <v>GR3030</v>
          </cell>
          <cell r="E307" t="str">
            <v>GR3030</v>
          </cell>
          <cell r="F307">
            <v>-36139851.410000004</v>
          </cell>
        </row>
        <row r="308">
          <cell r="A308" t="str">
            <v>02GR30401</v>
          </cell>
          <cell r="B308" t="str">
            <v>02</v>
          </cell>
          <cell r="C308">
            <v>39082</v>
          </cell>
          <cell r="D308" t="str">
            <v>GR30401</v>
          </cell>
          <cell r="E308" t="str">
            <v>GR30401</v>
          </cell>
          <cell r="F308">
            <v>-11711873.739999998</v>
          </cell>
        </row>
        <row r="309">
          <cell r="A309" t="str">
            <v>02GR30402</v>
          </cell>
          <cell r="B309" t="str">
            <v>02</v>
          </cell>
          <cell r="C309">
            <v>39082</v>
          </cell>
          <cell r="D309" t="str">
            <v>GR30402</v>
          </cell>
          <cell r="E309" t="str">
            <v>GR30402</v>
          </cell>
          <cell r="F309">
            <v>-32223048.450000003</v>
          </cell>
        </row>
        <row r="310">
          <cell r="A310" t="str">
            <v>02GR30403</v>
          </cell>
          <cell r="B310" t="str">
            <v>02</v>
          </cell>
          <cell r="C310">
            <v>39082</v>
          </cell>
          <cell r="D310" t="str">
            <v>GR30403</v>
          </cell>
          <cell r="E310" t="str">
            <v>GR30403</v>
          </cell>
          <cell r="F310">
            <v>-16843473.129999999</v>
          </cell>
        </row>
        <row r="311">
          <cell r="A311" t="str">
            <v>02GR3099</v>
          </cell>
          <cell r="B311" t="str">
            <v>02</v>
          </cell>
          <cell r="C311">
            <v>39082</v>
          </cell>
          <cell r="D311" t="str">
            <v>GR3099</v>
          </cell>
          <cell r="E311" t="str">
            <v>GR3099</v>
          </cell>
          <cell r="F311">
            <v>78494558.489511415</v>
          </cell>
        </row>
        <row r="312">
          <cell r="A312" t="str">
            <v>02GR30991</v>
          </cell>
          <cell r="B312" t="str">
            <v>02</v>
          </cell>
          <cell r="C312">
            <v>39082</v>
          </cell>
          <cell r="D312" t="str">
            <v>GR30991</v>
          </cell>
          <cell r="E312" t="str">
            <v>GR30991</v>
          </cell>
          <cell r="F312">
            <v>14727304.180000002</v>
          </cell>
        </row>
        <row r="313">
          <cell r="A313" t="str">
            <v>02GR30992</v>
          </cell>
          <cell r="B313" t="str">
            <v>02</v>
          </cell>
          <cell r="C313">
            <v>39082</v>
          </cell>
          <cell r="D313" t="str">
            <v>GR30992</v>
          </cell>
          <cell r="E313" t="str">
            <v>GR30992</v>
          </cell>
          <cell r="F313">
            <v>63767254.309511408</v>
          </cell>
        </row>
        <row r="314">
          <cell r="A314" t="str">
            <v>02GR3099CMI</v>
          </cell>
          <cell r="B314" t="str">
            <v>02</v>
          </cell>
          <cell r="C314">
            <v>39082</v>
          </cell>
          <cell r="D314" t="str">
            <v>GR3099CMI</v>
          </cell>
          <cell r="E314" t="str">
            <v>GR3099CMI</v>
          </cell>
          <cell r="F314">
            <v>78494558.489511415</v>
          </cell>
        </row>
        <row r="315">
          <cell r="A315" t="str">
            <v>02GR31000</v>
          </cell>
          <cell r="B315" t="str">
            <v>02</v>
          </cell>
          <cell r="C315">
            <v>39082</v>
          </cell>
          <cell r="D315" t="str">
            <v>GR31000</v>
          </cell>
          <cell r="E315" t="str">
            <v>GR31000</v>
          </cell>
          <cell r="F315">
            <v>-866029775.21000004</v>
          </cell>
        </row>
        <row r="316">
          <cell r="A316" t="str">
            <v>02GR31010</v>
          </cell>
          <cell r="B316" t="str">
            <v>02</v>
          </cell>
          <cell r="C316">
            <v>39082</v>
          </cell>
          <cell r="D316" t="str">
            <v>GR31010</v>
          </cell>
          <cell r="E316" t="str">
            <v>GR31010</v>
          </cell>
          <cell r="F316">
            <v>-294363718.75</v>
          </cell>
        </row>
        <row r="317">
          <cell r="A317" t="str">
            <v>02GR31020</v>
          </cell>
          <cell r="B317" t="str">
            <v>02</v>
          </cell>
          <cell r="C317">
            <v>39082</v>
          </cell>
          <cell r="D317" t="str">
            <v>GR31020</v>
          </cell>
          <cell r="E317" t="str">
            <v>GR31020</v>
          </cell>
          <cell r="F317">
            <v>-140515505.02999997</v>
          </cell>
        </row>
        <row r="318">
          <cell r="A318" t="str">
            <v>02GR31030</v>
          </cell>
          <cell r="B318" t="str">
            <v>02</v>
          </cell>
          <cell r="C318">
            <v>39082</v>
          </cell>
          <cell r="D318" t="str">
            <v>GR31030</v>
          </cell>
          <cell r="E318" t="str">
            <v>GR31030</v>
          </cell>
          <cell r="F318">
            <v>-75648517.110000014</v>
          </cell>
        </row>
        <row r="319">
          <cell r="A319" t="str">
            <v>02GR31040</v>
          </cell>
          <cell r="B319" t="str">
            <v>02</v>
          </cell>
          <cell r="C319">
            <v>39082</v>
          </cell>
          <cell r="D319" t="str">
            <v>GR31040</v>
          </cell>
          <cell r="E319" t="str">
            <v>GR31040</v>
          </cell>
          <cell r="F319">
            <v>-355502034.32000005</v>
          </cell>
        </row>
        <row r="320">
          <cell r="A320" t="str">
            <v>02GR32000</v>
          </cell>
          <cell r="B320" t="str">
            <v>02</v>
          </cell>
          <cell r="C320">
            <v>39082</v>
          </cell>
          <cell r="D320" t="str">
            <v>GR32000</v>
          </cell>
          <cell r="E320" t="str">
            <v>GR32000</v>
          </cell>
          <cell r="F320">
            <v>-156353785.13238001</v>
          </cell>
        </row>
        <row r="321">
          <cell r="A321" t="str">
            <v>02GR32010</v>
          </cell>
          <cell r="B321" t="str">
            <v>02</v>
          </cell>
          <cell r="C321">
            <v>39082</v>
          </cell>
          <cell r="D321" t="str">
            <v>GR32010</v>
          </cell>
          <cell r="E321" t="str">
            <v>GR32010</v>
          </cell>
          <cell r="F321">
            <v>-155425829.24000001</v>
          </cell>
        </row>
        <row r="322">
          <cell r="A322" t="str">
            <v>02GR34000</v>
          </cell>
          <cell r="B322" t="str">
            <v>02</v>
          </cell>
          <cell r="C322">
            <v>39082</v>
          </cell>
          <cell r="D322" t="str">
            <v>GR34000</v>
          </cell>
          <cell r="E322" t="str">
            <v>GR34000</v>
          </cell>
          <cell r="F322">
            <v>901361.85</v>
          </cell>
        </row>
        <row r="323">
          <cell r="A323" t="str">
            <v>02GR35000</v>
          </cell>
          <cell r="B323" t="str">
            <v>02</v>
          </cell>
          <cell r="C323">
            <v>39082</v>
          </cell>
          <cell r="D323" t="str">
            <v>GR35000</v>
          </cell>
          <cell r="E323" t="str">
            <v>GR35000</v>
          </cell>
          <cell r="F323">
            <v>-289952.34999999998</v>
          </cell>
        </row>
        <row r="324">
          <cell r="A324" t="str">
            <v>02GR36000</v>
          </cell>
          <cell r="B324" t="str">
            <v>02</v>
          </cell>
          <cell r="C324">
            <v>39082</v>
          </cell>
          <cell r="D324" t="str">
            <v>GR36000</v>
          </cell>
          <cell r="E324" t="str">
            <v>GR36000</v>
          </cell>
          <cell r="F324">
            <v>14283786.620000001</v>
          </cell>
        </row>
        <row r="325">
          <cell r="A325" t="str">
            <v>02GR5000</v>
          </cell>
          <cell r="B325" t="str">
            <v>02</v>
          </cell>
          <cell r="C325">
            <v>39082</v>
          </cell>
          <cell r="D325" t="str">
            <v>GR5000</v>
          </cell>
          <cell r="E325" t="str">
            <v>GR5000</v>
          </cell>
          <cell r="F325">
            <v>-6717.6599999999744</v>
          </cell>
        </row>
        <row r="326">
          <cell r="A326" t="str">
            <v>02GR50020</v>
          </cell>
          <cell r="B326" t="str">
            <v>02</v>
          </cell>
          <cell r="C326">
            <v>39082</v>
          </cell>
          <cell r="D326" t="str">
            <v>GR50020</v>
          </cell>
          <cell r="E326" t="str">
            <v>GR50020</v>
          </cell>
          <cell r="F326">
            <v>208165255.80000001</v>
          </cell>
        </row>
        <row r="327">
          <cell r="A327" t="str">
            <v>02GR50030</v>
          </cell>
          <cell r="B327" t="str">
            <v>02</v>
          </cell>
          <cell r="C327">
            <v>39082</v>
          </cell>
          <cell r="D327" t="str">
            <v>GR50030</v>
          </cell>
          <cell r="E327" t="str">
            <v>GR50030</v>
          </cell>
          <cell r="F327">
            <v>995995.56</v>
          </cell>
        </row>
        <row r="328">
          <cell r="A328" t="str">
            <v>02GR50040</v>
          </cell>
          <cell r="B328" t="str">
            <v>02</v>
          </cell>
          <cell r="C328">
            <v>39082</v>
          </cell>
          <cell r="D328" t="str">
            <v>GR50040</v>
          </cell>
          <cell r="E328" t="str">
            <v>GR50040</v>
          </cell>
          <cell r="F328">
            <v>75301836.340000018</v>
          </cell>
        </row>
        <row r="329">
          <cell r="A329" t="str">
            <v>02GR50060</v>
          </cell>
          <cell r="B329" t="str">
            <v>02</v>
          </cell>
          <cell r="C329">
            <v>39082</v>
          </cell>
          <cell r="D329" t="str">
            <v>GR50060</v>
          </cell>
          <cell r="E329" t="str">
            <v>GR50060</v>
          </cell>
          <cell r="F329">
            <v>30293249.619999997</v>
          </cell>
        </row>
        <row r="330">
          <cell r="A330" t="str">
            <v>02GR50090</v>
          </cell>
          <cell r="B330" t="str">
            <v>02</v>
          </cell>
          <cell r="C330">
            <v>39082</v>
          </cell>
          <cell r="D330" t="str">
            <v>GR50090</v>
          </cell>
          <cell r="E330" t="str">
            <v>GR50090</v>
          </cell>
          <cell r="F330">
            <v>-102508360.93000001</v>
          </cell>
        </row>
        <row r="331">
          <cell r="A331" t="str">
            <v>02GR50100</v>
          </cell>
          <cell r="B331" t="str">
            <v>02</v>
          </cell>
          <cell r="C331">
            <v>39082</v>
          </cell>
          <cell r="D331" t="str">
            <v>GR50100</v>
          </cell>
          <cell r="E331" t="str">
            <v>GR50100</v>
          </cell>
          <cell r="F331">
            <v>-533946.75</v>
          </cell>
        </row>
        <row r="332">
          <cell r="A332" t="str">
            <v>02GR50110</v>
          </cell>
          <cell r="B332" t="str">
            <v>02</v>
          </cell>
          <cell r="C332">
            <v>39082</v>
          </cell>
          <cell r="D332" t="str">
            <v>GR50110</v>
          </cell>
          <cell r="E332" t="str">
            <v>GR50110</v>
          </cell>
          <cell r="F332">
            <v>33278156.629999995</v>
          </cell>
        </row>
        <row r="333">
          <cell r="A333" t="str">
            <v>02GR50135</v>
          </cell>
          <cell r="B333" t="str">
            <v>02</v>
          </cell>
          <cell r="C333">
            <v>39082</v>
          </cell>
          <cell r="D333" t="str">
            <v>GR50135</v>
          </cell>
          <cell r="E333" t="str">
            <v>GR50135</v>
          </cell>
          <cell r="F333">
            <v>30293249.619999997</v>
          </cell>
        </row>
        <row r="334">
          <cell r="A334" t="str">
            <v>02GR50140</v>
          </cell>
          <cell r="B334" t="str">
            <v>02</v>
          </cell>
          <cell r="C334">
            <v>39082</v>
          </cell>
          <cell r="D334" t="str">
            <v>GR50140</v>
          </cell>
          <cell r="E334" t="str">
            <v>GR50140</v>
          </cell>
          <cell r="F334">
            <v>-104056.79238001315</v>
          </cell>
        </row>
        <row r="335">
          <cell r="A335" t="str">
            <v>02GR50150</v>
          </cell>
          <cell r="B335" t="str">
            <v>02</v>
          </cell>
          <cell r="C335">
            <v>39082</v>
          </cell>
          <cell r="D335" t="str">
            <v>GR50150</v>
          </cell>
          <cell r="E335" t="str">
            <v>GR50150</v>
          </cell>
          <cell r="F335">
            <v>230000</v>
          </cell>
        </row>
        <row r="336">
          <cell r="A336" t="str">
            <v>02GR50170</v>
          </cell>
          <cell r="B336" t="str">
            <v>02</v>
          </cell>
          <cell r="C336">
            <v>39082</v>
          </cell>
          <cell r="D336" t="str">
            <v>GR50170</v>
          </cell>
          <cell r="E336" t="str">
            <v>GR50170</v>
          </cell>
          <cell r="F336">
            <v>-170101849.41999999</v>
          </cell>
        </row>
        <row r="337">
          <cell r="A337" t="str">
            <v>02GR50180</v>
          </cell>
          <cell r="B337" t="str">
            <v>02</v>
          </cell>
          <cell r="C337">
            <v>39082</v>
          </cell>
          <cell r="D337" t="str">
            <v>GR50180</v>
          </cell>
          <cell r="E337" t="str">
            <v>GR50180</v>
          </cell>
          <cell r="F337">
            <v>-3518335526.5299997</v>
          </cell>
        </row>
        <row r="338">
          <cell r="A338" t="str">
            <v>02GR50190</v>
          </cell>
          <cell r="B338" t="str">
            <v>02</v>
          </cell>
          <cell r="C338">
            <v>39082</v>
          </cell>
          <cell r="D338" t="str">
            <v>GR50190</v>
          </cell>
          <cell r="E338" t="str">
            <v>GR50190</v>
          </cell>
          <cell r="F338">
            <v>-1377889750.02</v>
          </cell>
        </row>
        <row r="339">
          <cell r="A339" t="str">
            <v>02GR50200</v>
          </cell>
          <cell r="B339" t="str">
            <v>02</v>
          </cell>
          <cell r="C339">
            <v>39082</v>
          </cell>
          <cell r="D339" t="str">
            <v>GR50200</v>
          </cell>
          <cell r="E339" t="str">
            <v>GR50200</v>
          </cell>
          <cell r="F339">
            <v>531197141.95000011</v>
          </cell>
        </row>
        <row r="340">
          <cell r="A340" t="str">
            <v>02GR50210</v>
          </cell>
          <cell r="B340" t="str">
            <v>02</v>
          </cell>
          <cell r="C340">
            <v>39082</v>
          </cell>
          <cell r="D340" t="str">
            <v>GR50210</v>
          </cell>
          <cell r="E340" t="str">
            <v>GR50210</v>
          </cell>
          <cell r="F340">
            <v>4618286.46</v>
          </cell>
        </row>
        <row r="341">
          <cell r="A341" t="str">
            <v>02GR50235</v>
          </cell>
          <cell r="B341" t="str">
            <v>02</v>
          </cell>
          <cell r="C341">
            <v>39082</v>
          </cell>
          <cell r="D341" t="str">
            <v>GR50235</v>
          </cell>
          <cell r="E341" t="str">
            <v>GR50235</v>
          </cell>
          <cell r="F341">
            <v>-8732088.6600000001</v>
          </cell>
        </row>
        <row r="342">
          <cell r="A342" t="str">
            <v>02GR50238</v>
          </cell>
          <cell r="B342" t="str">
            <v>02</v>
          </cell>
          <cell r="C342">
            <v>39082</v>
          </cell>
          <cell r="D342" t="str">
            <v>GR50238</v>
          </cell>
          <cell r="E342" t="str">
            <v>GR50238</v>
          </cell>
          <cell r="F342">
            <v>-25583754.370000001</v>
          </cell>
        </row>
        <row r="343">
          <cell r="A343" t="str">
            <v>02GR7000</v>
          </cell>
          <cell r="B343" t="str">
            <v>02</v>
          </cell>
          <cell r="C343">
            <v>39082</v>
          </cell>
          <cell r="D343" t="str">
            <v>GR7000</v>
          </cell>
          <cell r="E343" t="str">
            <v>GR7000</v>
          </cell>
          <cell r="F343">
            <v>-12939254.010000002</v>
          </cell>
        </row>
        <row r="344">
          <cell r="A344" t="str">
            <v>0211100000002</v>
          </cell>
          <cell r="B344" t="str">
            <v>02</v>
          </cell>
          <cell r="C344">
            <v>39082</v>
          </cell>
          <cell r="D344" t="str">
            <v>11100000002</v>
          </cell>
          <cell r="E344" t="str">
            <v>R1000</v>
          </cell>
          <cell r="F344">
            <v>-53646308.007799998</v>
          </cell>
        </row>
        <row r="345">
          <cell r="A345" t="str">
            <v>0221110000001</v>
          </cell>
          <cell r="B345" t="str">
            <v>02</v>
          </cell>
          <cell r="C345">
            <v>39082</v>
          </cell>
          <cell r="D345" t="str">
            <v>21110000001</v>
          </cell>
          <cell r="E345" t="str">
            <v>R16010</v>
          </cell>
          <cell r="F345">
            <v>153353268</v>
          </cell>
        </row>
        <row r="346">
          <cell r="A346" t="str">
            <v>0221600000002</v>
          </cell>
          <cell r="B346" t="str">
            <v>02</v>
          </cell>
          <cell r="C346">
            <v>39082</v>
          </cell>
          <cell r="D346" t="str">
            <v>21600000002</v>
          </cell>
          <cell r="E346" t="str">
            <v>R16999</v>
          </cell>
          <cell r="F346">
            <v>15505505.289999999</v>
          </cell>
        </row>
        <row r="347">
          <cell r="A347" t="str">
            <v>0221211100001</v>
          </cell>
          <cell r="B347" t="str">
            <v>02</v>
          </cell>
          <cell r="C347">
            <v>39082</v>
          </cell>
          <cell r="D347" t="str">
            <v>21211100001</v>
          </cell>
          <cell r="E347" t="str">
            <v>R17011</v>
          </cell>
          <cell r="F347">
            <v>570406943.77999997</v>
          </cell>
        </row>
        <row r="348">
          <cell r="A348" t="str">
            <v>0221211100003</v>
          </cell>
          <cell r="B348" t="str">
            <v>02</v>
          </cell>
          <cell r="C348">
            <v>39082</v>
          </cell>
          <cell r="D348" t="str">
            <v>21211100003</v>
          </cell>
          <cell r="E348" t="str">
            <v>R17011</v>
          </cell>
          <cell r="F348">
            <v>10773807.880000001</v>
          </cell>
        </row>
        <row r="349">
          <cell r="A349" t="str">
            <v>0221214000001</v>
          </cell>
          <cell r="B349" t="str">
            <v>02</v>
          </cell>
          <cell r="C349">
            <v>39082</v>
          </cell>
          <cell r="D349" t="str">
            <v>21214000001</v>
          </cell>
          <cell r="E349" t="str">
            <v>R17011</v>
          </cell>
          <cell r="F349">
            <v>1449720.46</v>
          </cell>
        </row>
        <row r="350">
          <cell r="A350" t="str">
            <v>0221214100001</v>
          </cell>
          <cell r="B350" t="str">
            <v>02</v>
          </cell>
          <cell r="C350">
            <v>39082</v>
          </cell>
          <cell r="D350" t="str">
            <v>21214100001</v>
          </cell>
          <cell r="E350" t="str">
            <v>R17011</v>
          </cell>
          <cell r="F350">
            <v>23933413.760000005</v>
          </cell>
        </row>
        <row r="351">
          <cell r="A351" t="str">
            <v>0221215000001</v>
          </cell>
          <cell r="B351" t="str">
            <v>02</v>
          </cell>
          <cell r="C351">
            <v>39082</v>
          </cell>
          <cell r="D351" t="str">
            <v>21215000001</v>
          </cell>
          <cell r="E351" t="str">
            <v>R17011</v>
          </cell>
          <cell r="F351">
            <v>3857876.07</v>
          </cell>
        </row>
        <row r="352">
          <cell r="A352" t="str">
            <v>0221212100001</v>
          </cell>
          <cell r="B352" t="str">
            <v>02</v>
          </cell>
          <cell r="C352">
            <v>39082</v>
          </cell>
          <cell r="D352" t="str">
            <v>21212100001</v>
          </cell>
          <cell r="E352" t="str">
            <v>R17012</v>
          </cell>
          <cell r="F352">
            <v>862784622.56999993</v>
          </cell>
        </row>
        <row r="353">
          <cell r="A353" t="str">
            <v>0221214000003</v>
          </cell>
          <cell r="B353" t="str">
            <v>02</v>
          </cell>
          <cell r="C353">
            <v>39082</v>
          </cell>
          <cell r="D353" t="str">
            <v>21214000003</v>
          </cell>
          <cell r="E353" t="str">
            <v>R17012</v>
          </cell>
          <cell r="F353">
            <v>895153.4</v>
          </cell>
        </row>
        <row r="354">
          <cell r="A354" t="str">
            <v>0221215000002</v>
          </cell>
          <cell r="B354" t="str">
            <v>02</v>
          </cell>
          <cell r="C354">
            <v>39082</v>
          </cell>
          <cell r="D354" t="str">
            <v>21215000002</v>
          </cell>
          <cell r="E354" t="str">
            <v>R17012</v>
          </cell>
          <cell r="F354">
            <v>4752861.5199999996</v>
          </cell>
        </row>
        <row r="355">
          <cell r="A355" t="str">
            <v>0221213100107</v>
          </cell>
          <cell r="B355" t="str">
            <v>02</v>
          </cell>
          <cell r="C355">
            <v>39082</v>
          </cell>
          <cell r="D355" t="str">
            <v>21213100107</v>
          </cell>
          <cell r="E355" t="str">
            <v>R170131</v>
          </cell>
          <cell r="F355">
            <v>1109116178.8599999</v>
          </cell>
        </row>
        <row r="356">
          <cell r="A356" t="str">
            <v>0221213100112</v>
          </cell>
          <cell r="B356" t="str">
            <v>02</v>
          </cell>
          <cell r="C356">
            <v>39082</v>
          </cell>
          <cell r="D356" t="str">
            <v>21213100112</v>
          </cell>
          <cell r="E356" t="str">
            <v>R170132</v>
          </cell>
          <cell r="F356">
            <v>122136650</v>
          </cell>
        </row>
        <row r="357">
          <cell r="A357" t="str">
            <v>0221213100014</v>
          </cell>
          <cell r="B357" t="str">
            <v>02</v>
          </cell>
          <cell r="C357">
            <v>39082</v>
          </cell>
          <cell r="D357" t="str">
            <v>21213100014</v>
          </cell>
          <cell r="E357" t="str">
            <v>R170133</v>
          </cell>
          <cell r="F357">
            <v>372350</v>
          </cell>
        </row>
        <row r="358">
          <cell r="A358" t="str">
            <v>0221213100101</v>
          </cell>
          <cell r="B358" t="str">
            <v>02</v>
          </cell>
          <cell r="C358">
            <v>39082</v>
          </cell>
          <cell r="D358" t="str">
            <v>21213100101</v>
          </cell>
          <cell r="E358" t="str">
            <v>R170133</v>
          </cell>
          <cell r="F358">
            <v>11629410.120000001</v>
          </cell>
        </row>
        <row r="359">
          <cell r="A359" t="str">
            <v>0221213100103</v>
          </cell>
          <cell r="B359" t="str">
            <v>02</v>
          </cell>
          <cell r="C359">
            <v>39082</v>
          </cell>
          <cell r="D359" t="str">
            <v>21213100103</v>
          </cell>
          <cell r="E359" t="str">
            <v>R170133</v>
          </cell>
          <cell r="F359">
            <v>7462330.3600000013</v>
          </cell>
        </row>
        <row r="360">
          <cell r="A360" t="str">
            <v>0221213100104</v>
          </cell>
          <cell r="B360" t="str">
            <v>02</v>
          </cell>
          <cell r="C360">
            <v>39082</v>
          </cell>
          <cell r="D360" t="str">
            <v>21213100104</v>
          </cell>
          <cell r="E360" t="str">
            <v>R170133</v>
          </cell>
          <cell r="F360">
            <v>4208406.3</v>
          </cell>
        </row>
        <row r="361">
          <cell r="A361" t="str">
            <v>0221213100105</v>
          </cell>
          <cell r="B361" t="str">
            <v>02</v>
          </cell>
          <cell r="C361">
            <v>39082</v>
          </cell>
          <cell r="D361" t="str">
            <v>21213100105</v>
          </cell>
          <cell r="E361" t="str">
            <v>R170133</v>
          </cell>
          <cell r="F361">
            <v>16131903.67</v>
          </cell>
        </row>
        <row r="362">
          <cell r="A362" t="str">
            <v>0221213100106</v>
          </cell>
          <cell r="B362" t="str">
            <v>02</v>
          </cell>
          <cell r="C362">
            <v>39082</v>
          </cell>
          <cell r="D362" t="str">
            <v>21213100106</v>
          </cell>
          <cell r="E362" t="str">
            <v>R170133</v>
          </cell>
          <cell r="F362">
            <v>4008085.66</v>
          </cell>
        </row>
        <row r="363">
          <cell r="A363" t="str">
            <v>0221213100109</v>
          </cell>
          <cell r="B363" t="str">
            <v>02</v>
          </cell>
          <cell r="C363">
            <v>39082</v>
          </cell>
          <cell r="D363" t="str">
            <v>21213100109</v>
          </cell>
          <cell r="E363" t="str">
            <v>R170133</v>
          </cell>
          <cell r="F363">
            <v>2840791.85</v>
          </cell>
        </row>
        <row r="364">
          <cell r="A364" t="str">
            <v>0221213100110</v>
          </cell>
          <cell r="B364" t="str">
            <v>02</v>
          </cell>
          <cell r="C364">
            <v>39082</v>
          </cell>
          <cell r="D364" t="str">
            <v>21213100110</v>
          </cell>
          <cell r="E364" t="str">
            <v>R170133</v>
          </cell>
          <cell r="F364">
            <v>166273.9</v>
          </cell>
        </row>
        <row r="365">
          <cell r="A365" t="str">
            <v>0221214000102</v>
          </cell>
          <cell r="B365" t="str">
            <v>02</v>
          </cell>
          <cell r="C365">
            <v>39082</v>
          </cell>
          <cell r="D365" t="str">
            <v>21214000102</v>
          </cell>
          <cell r="E365" t="str">
            <v>R170133</v>
          </cell>
          <cell r="F365">
            <v>4178981.16</v>
          </cell>
        </row>
        <row r="366">
          <cell r="A366" t="str">
            <v>02DEPDIVISAS</v>
          </cell>
          <cell r="B366" t="str">
            <v>02</v>
          </cell>
          <cell r="C366">
            <v>39082</v>
          </cell>
          <cell r="D366" t="str">
            <v>DEPDIVISAS</v>
          </cell>
          <cell r="E366" t="str">
            <v>R170134</v>
          </cell>
          <cell r="F366">
            <v>4178981.16</v>
          </cell>
        </row>
        <row r="367">
          <cell r="A367" t="str">
            <v>02RESTOPLAZO</v>
          </cell>
          <cell r="B367" t="str">
            <v>02</v>
          </cell>
          <cell r="C367">
            <v>39082</v>
          </cell>
          <cell r="D367" t="str">
            <v>RESTOPLAZO</v>
          </cell>
          <cell r="E367" t="str">
            <v>R170135</v>
          </cell>
          <cell r="F367">
            <v>46819551.859999999</v>
          </cell>
        </row>
        <row r="368">
          <cell r="A368" t="str">
            <v>0221213100011</v>
          </cell>
          <cell r="B368" t="str">
            <v>02</v>
          </cell>
          <cell r="C368">
            <v>39082</v>
          </cell>
          <cell r="D368" t="str">
            <v>21213100011</v>
          </cell>
          <cell r="E368" t="str">
            <v>R17500</v>
          </cell>
          <cell r="F368">
            <v>23718000</v>
          </cell>
        </row>
        <row r="369">
          <cell r="A369" t="str">
            <v>0211210000001A</v>
          </cell>
          <cell r="B369" t="str">
            <v>02</v>
          </cell>
          <cell r="C369">
            <v>39082</v>
          </cell>
          <cell r="D369" t="str">
            <v>11210000001A</v>
          </cell>
          <cell r="E369" t="str">
            <v>R2020</v>
          </cell>
          <cell r="F369">
            <v>-1.3038516044616699E-8</v>
          </cell>
        </row>
        <row r="370">
          <cell r="A370" t="str">
            <v>0211231000001</v>
          </cell>
          <cell r="B370" t="str">
            <v>02</v>
          </cell>
          <cell r="C370">
            <v>39082</v>
          </cell>
          <cell r="D370" t="str">
            <v>11231000001</v>
          </cell>
          <cell r="E370" t="str">
            <v>R2040</v>
          </cell>
          <cell r="F370">
            <v>-24408469.23</v>
          </cell>
        </row>
        <row r="371">
          <cell r="A371" t="str">
            <v>0211232000001</v>
          </cell>
          <cell r="B371" t="str">
            <v>02</v>
          </cell>
          <cell r="C371">
            <v>39082</v>
          </cell>
          <cell r="D371" t="str">
            <v>11232000001</v>
          </cell>
          <cell r="E371" t="str">
            <v>R2040</v>
          </cell>
          <cell r="F371">
            <v>-9019460</v>
          </cell>
        </row>
        <row r="372">
          <cell r="A372" t="str">
            <v>0211210000001P</v>
          </cell>
          <cell r="B372" t="str">
            <v>02</v>
          </cell>
          <cell r="C372">
            <v>39082</v>
          </cell>
          <cell r="D372" t="str">
            <v>11210000001P</v>
          </cell>
          <cell r="E372" t="str">
            <v>R21000</v>
          </cell>
          <cell r="F372">
            <v>1638829890.3436844</v>
          </cell>
        </row>
        <row r="373">
          <cell r="A373" t="str">
            <v>0211311000001</v>
          </cell>
          <cell r="B373" t="str">
            <v>02</v>
          </cell>
          <cell r="C373">
            <v>39082</v>
          </cell>
          <cell r="D373" t="str">
            <v>11311000001</v>
          </cell>
          <cell r="E373" t="str">
            <v>R3010</v>
          </cell>
          <cell r="F373">
            <v>-167906899.19999999</v>
          </cell>
        </row>
        <row r="374">
          <cell r="A374" t="str">
            <v>0211312160013</v>
          </cell>
          <cell r="B374" t="str">
            <v>02</v>
          </cell>
          <cell r="C374">
            <v>39082</v>
          </cell>
          <cell r="D374" t="str">
            <v>11312160013</v>
          </cell>
          <cell r="E374" t="str">
            <v>R30210</v>
          </cell>
          <cell r="F374">
            <v>-52482.99</v>
          </cell>
        </row>
        <row r="375">
          <cell r="A375" t="str">
            <v>0211312160014</v>
          </cell>
          <cell r="B375" t="str">
            <v>02</v>
          </cell>
          <cell r="C375">
            <v>39082</v>
          </cell>
          <cell r="D375" t="str">
            <v>11312160014</v>
          </cell>
          <cell r="E375" t="str">
            <v>R30210</v>
          </cell>
          <cell r="F375">
            <v>-98946.34</v>
          </cell>
        </row>
        <row r="376">
          <cell r="A376" t="str">
            <v>0211312160017</v>
          </cell>
          <cell r="B376" t="str">
            <v>02</v>
          </cell>
          <cell r="C376">
            <v>39082</v>
          </cell>
          <cell r="D376" t="str">
            <v>11312160017</v>
          </cell>
          <cell r="E376" t="str">
            <v>R30210</v>
          </cell>
          <cell r="F376">
            <v>-5200601.4400000004</v>
          </cell>
        </row>
        <row r="377">
          <cell r="A377" t="str">
            <v>0211312160018</v>
          </cell>
          <cell r="B377" t="str">
            <v>02</v>
          </cell>
          <cell r="C377">
            <v>39082</v>
          </cell>
          <cell r="D377" t="str">
            <v>11312160018</v>
          </cell>
          <cell r="E377" t="str">
            <v>R30210</v>
          </cell>
          <cell r="F377">
            <v>-40965023.020000003</v>
          </cell>
        </row>
        <row r="378">
          <cell r="A378" t="str">
            <v>0211312170042</v>
          </cell>
          <cell r="B378" t="str">
            <v>02</v>
          </cell>
          <cell r="C378">
            <v>39082</v>
          </cell>
          <cell r="D378" t="str">
            <v>11312170042</v>
          </cell>
          <cell r="E378" t="str">
            <v>R30211</v>
          </cell>
          <cell r="F378">
            <v>-784342.33</v>
          </cell>
        </row>
        <row r="379">
          <cell r="A379" t="str">
            <v>0211312170043</v>
          </cell>
          <cell r="B379" t="str">
            <v>02</v>
          </cell>
          <cell r="C379">
            <v>39082</v>
          </cell>
          <cell r="D379" t="str">
            <v>11312170043</v>
          </cell>
          <cell r="E379" t="str">
            <v>R30211</v>
          </cell>
          <cell r="F379">
            <v>-25448667.379999999</v>
          </cell>
        </row>
        <row r="380">
          <cell r="A380" t="str">
            <v>0211312170044</v>
          </cell>
          <cell r="B380" t="str">
            <v>02</v>
          </cell>
          <cell r="C380">
            <v>39082</v>
          </cell>
          <cell r="D380" t="str">
            <v>11312170044</v>
          </cell>
          <cell r="E380" t="str">
            <v>R30211</v>
          </cell>
          <cell r="F380">
            <v>-471546656.66000003</v>
          </cell>
        </row>
        <row r="381">
          <cell r="A381" t="str">
            <v>0211312170075</v>
          </cell>
          <cell r="B381" t="str">
            <v>02</v>
          </cell>
          <cell r="C381">
            <v>39082</v>
          </cell>
          <cell r="D381" t="str">
            <v>11312170075</v>
          </cell>
          <cell r="E381" t="str">
            <v>R30211</v>
          </cell>
          <cell r="F381">
            <v>-11909.45</v>
          </cell>
        </row>
        <row r="382">
          <cell r="A382" t="str">
            <v>0211312170011</v>
          </cell>
          <cell r="B382" t="str">
            <v>02</v>
          </cell>
          <cell r="C382">
            <v>39082</v>
          </cell>
          <cell r="D382" t="str">
            <v>11312170011</v>
          </cell>
          <cell r="E382" t="str">
            <v>R30212</v>
          </cell>
          <cell r="F382">
            <v>-854535.89</v>
          </cell>
        </row>
        <row r="383">
          <cell r="A383" t="str">
            <v>0211312170012</v>
          </cell>
          <cell r="B383" t="str">
            <v>02</v>
          </cell>
          <cell r="C383">
            <v>39082</v>
          </cell>
          <cell r="D383" t="str">
            <v>11312170012</v>
          </cell>
          <cell r="E383" t="str">
            <v>R30212</v>
          </cell>
          <cell r="F383">
            <v>-11157800.66</v>
          </cell>
        </row>
        <row r="384">
          <cell r="A384" t="str">
            <v>0211312170013</v>
          </cell>
          <cell r="B384" t="str">
            <v>02</v>
          </cell>
          <cell r="C384">
            <v>39082</v>
          </cell>
          <cell r="D384" t="str">
            <v>11312170013</v>
          </cell>
          <cell r="E384" t="str">
            <v>R30212</v>
          </cell>
          <cell r="F384">
            <v>-188898.15</v>
          </cell>
        </row>
        <row r="385">
          <cell r="A385" t="str">
            <v>0211312170014</v>
          </cell>
          <cell r="B385" t="str">
            <v>02</v>
          </cell>
          <cell r="C385">
            <v>39082</v>
          </cell>
          <cell r="D385" t="str">
            <v>11312170014</v>
          </cell>
          <cell r="E385" t="str">
            <v>R30212</v>
          </cell>
          <cell r="F385">
            <v>-13841515.33</v>
          </cell>
        </row>
        <row r="386">
          <cell r="A386" t="str">
            <v>0211312170015</v>
          </cell>
          <cell r="B386" t="str">
            <v>02</v>
          </cell>
          <cell r="C386">
            <v>39082</v>
          </cell>
          <cell r="D386" t="str">
            <v>11312170015</v>
          </cell>
          <cell r="E386" t="str">
            <v>R30212</v>
          </cell>
          <cell r="F386">
            <v>-71463989.219999999</v>
          </cell>
        </row>
        <row r="387">
          <cell r="A387" t="str">
            <v>0211312170016</v>
          </cell>
          <cell r="B387" t="str">
            <v>02</v>
          </cell>
          <cell r="C387">
            <v>39082</v>
          </cell>
          <cell r="D387" t="str">
            <v>11312170016</v>
          </cell>
          <cell r="E387" t="str">
            <v>R30212</v>
          </cell>
          <cell r="F387">
            <v>-645209682.03000009</v>
          </cell>
        </row>
        <row r="388">
          <cell r="A388" t="str">
            <v>0211312170076</v>
          </cell>
          <cell r="B388" t="str">
            <v>02</v>
          </cell>
          <cell r="C388">
            <v>39082</v>
          </cell>
          <cell r="D388" t="str">
            <v>11312170076</v>
          </cell>
          <cell r="E388" t="str">
            <v>R30212</v>
          </cell>
          <cell r="F388">
            <v>-52650694.639999993</v>
          </cell>
        </row>
        <row r="389">
          <cell r="A389" t="str">
            <v>0211312170003</v>
          </cell>
          <cell r="B389" t="str">
            <v>02</v>
          </cell>
          <cell r="C389">
            <v>39082</v>
          </cell>
          <cell r="D389" t="str">
            <v>11312170003</v>
          </cell>
          <cell r="E389" t="str">
            <v>R30213</v>
          </cell>
          <cell r="F389">
            <v>-75308</v>
          </cell>
        </row>
        <row r="390">
          <cell r="A390" t="str">
            <v>0211312170007</v>
          </cell>
          <cell r="B390" t="str">
            <v>02</v>
          </cell>
          <cell r="C390">
            <v>39082</v>
          </cell>
          <cell r="D390" t="str">
            <v>11312170007</v>
          </cell>
          <cell r="E390" t="str">
            <v>R30213</v>
          </cell>
          <cell r="F390">
            <v>-5772931.6299999999</v>
          </cell>
        </row>
        <row r="391">
          <cell r="A391" t="str">
            <v>0211312170008</v>
          </cell>
          <cell r="B391" t="str">
            <v>02</v>
          </cell>
          <cell r="C391">
            <v>39082</v>
          </cell>
          <cell r="D391" t="str">
            <v>11312170008</v>
          </cell>
          <cell r="E391" t="str">
            <v>R30213</v>
          </cell>
          <cell r="F391">
            <v>-729572.29</v>
          </cell>
        </row>
        <row r="392">
          <cell r="A392" t="str">
            <v>0211312170077</v>
          </cell>
          <cell r="B392" t="str">
            <v>02</v>
          </cell>
          <cell r="C392">
            <v>39082</v>
          </cell>
          <cell r="D392" t="str">
            <v>11312170077</v>
          </cell>
          <cell r="E392" t="str">
            <v>R30213</v>
          </cell>
          <cell r="F392">
            <v>-31147.11</v>
          </cell>
        </row>
        <row r="393">
          <cell r="A393" t="str">
            <v>0211312170034</v>
          </cell>
          <cell r="B393" t="str">
            <v>02</v>
          </cell>
          <cell r="C393">
            <v>39082</v>
          </cell>
          <cell r="D393" t="str">
            <v>11312170034</v>
          </cell>
          <cell r="E393" t="str">
            <v>R30214</v>
          </cell>
          <cell r="F393">
            <v>-147696.62</v>
          </cell>
        </row>
        <row r="394">
          <cell r="A394" t="str">
            <v>0211312170035</v>
          </cell>
          <cell r="B394" t="str">
            <v>02</v>
          </cell>
          <cell r="C394">
            <v>39082</v>
          </cell>
          <cell r="D394" t="str">
            <v>11312170035</v>
          </cell>
          <cell r="E394" t="str">
            <v>R30214</v>
          </cell>
          <cell r="F394">
            <v>-258612.3</v>
          </cell>
        </row>
        <row r="395">
          <cell r="A395" t="str">
            <v>0211312170036</v>
          </cell>
          <cell r="B395" t="str">
            <v>02</v>
          </cell>
          <cell r="C395">
            <v>39082</v>
          </cell>
          <cell r="D395" t="str">
            <v>11312170036</v>
          </cell>
          <cell r="E395" t="str">
            <v>R30214</v>
          </cell>
          <cell r="F395">
            <v>-42021862.700000003</v>
          </cell>
        </row>
        <row r="396">
          <cell r="A396" t="str">
            <v>0211312170038</v>
          </cell>
          <cell r="B396" t="str">
            <v>02</v>
          </cell>
          <cell r="C396">
            <v>39082</v>
          </cell>
          <cell r="D396" t="str">
            <v>11312170038</v>
          </cell>
          <cell r="E396" t="str">
            <v>R30214</v>
          </cell>
          <cell r="F396">
            <v>-200503325.87999997</v>
          </cell>
        </row>
        <row r="397">
          <cell r="A397" t="str">
            <v>0211312170039</v>
          </cell>
          <cell r="B397" t="str">
            <v>02</v>
          </cell>
          <cell r="C397">
            <v>39082</v>
          </cell>
          <cell r="D397" t="str">
            <v>11312170039</v>
          </cell>
          <cell r="E397" t="str">
            <v>R30214</v>
          </cell>
          <cell r="F397">
            <v>-43760801.470000006</v>
          </cell>
        </row>
        <row r="398">
          <cell r="A398" t="str">
            <v>0211312170040</v>
          </cell>
          <cell r="B398" t="str">
            <v>02</v>
          </cell>
          <cell r="C398">
            <v>39082</v>
          </cell>
          <cell r="D398" t="str">
            <v>11312170040</v>
          </cell>
          <cell r="E398" t="str">
            <v>R30214</v>
          </cell>
          <cell r="F398">
            <v>-1177283183.8700001</v>
          </cell>
        </row>
        <row r="399">
          <cell r="A399" t="str">
            <v>0211312170078</v>
          </cell>
          <cell r="B399" t="str">
            <v>02</v>
          </cell>
          <cell r="C399">
            <v>39082</v>
          </cell>
          <cell r="D399" t="str">
            <v>11312170078</v>
          </cell>
          <cell r="E399" t="str">
            <v>R30214</v>
          </cell>
          <cell r="F399">
            <v>-1000933412.21</v>
          </cell>
        </row>
        <row r="400">
          <cell r="A400" t="str">
            <v>0211312170027</v>
          </cell>
          <cell r="B400" t="str">
            <v>02</v>
          </cell>
          <cell r="C400">
            <v>39082</v>
          </cell>
          <cell r="D400" t="str">
            <v>11312170027</v>
          </cell>
          <cell r="E400" t="str">
            <v>R30215</v>
          </cell>
          <cell r="F400">
            <v>-62430.99</v>
          </cell>
        </row>
        <row r="401">
          <cell r="A401" t="str">
            <v>0211312170028</v>
          </cell>
          <cell r="B401" t="str">
            <v>02</v>
          </cell>
          <cell r="C401">
            <v>39082</v>
          </cell>
          <cell r="D401" t="str">
            <v>11312170028</v>
          </cell>
          <cell r="E401" t="str">
            <v>R30215</v>
          </cell>
          <cell r="F401">
            <v>-2958198.86</v>
          </cell>
        </row>
        <row r="402">
          <cell r="A402" t="str">
            <v>0211312170030</v>
          </cell>
          <cell r="B402" t="str">
            <v>02</v>
          </cell>
          <cell r="C402">
            <v>39082</v>
          </cell>
          <cell r="D402" t="str">
            <v>11312170030</v>
          </cell>
          <cell r="E402" t="str">
            <v>R30215</v>
          </cell>
          <cell r="F402">
            <v>-51228.34</v>
          </cell>
        </row>
        <row r="403">
          <cell r="A403" t="str">
            <v>0211312170031</v>
          </cell>
          <cell r="B403" t="str">
            <v>02</v>
          </cell>
          <cell r="C403">
            <v>39082</v>
          </cell>
          <cell r="D403" t="str">
            <v>11312170031</v>
          </cell>
          <cell r="E403" t="str">
            <v>R30215</v>
          </cell>
          <cell r="F403">
            <v>-98373559.310000002</v>
          </cell>
        </row>
        <row r="404">
          <cell r="A404" t="str">
            <v>0211312170032</v>
          </cell>
          <cell r="B404" t="str">
            <v>02</v>
          </cell>
          <cell r="C404">
            <v>39082</v>
          </cell>
          <cell r="D404" t="str">
            <v>11312170032</v>
          </cell>
          <cell r="E404" t="str">
            <v>R30215</v>
          </cell>
          <cell r="F404">
            <v>-120959886.13000001</v>
          </cell>
        </row>
        <row r="405">
          <cell r="A405" t="str">
            <v>0211312170079</v>
          </cell>
          <cell r="B405" t="str">
            <v>02</v>
          </cell>
          <cell r="C405">
            <v>39082</v>
          </cell>
          <cell r="D405" t="str">
            <v>11312170079</v>
          </cell>
          <cell r="E405" t="str">
            <v>R30215</v>
          </cell>
          <cell r="F405">
            <v>-391281.83</v>
          </cell>
        </row>
        <row r="406">
          <cell r="A406" t="str">
            <v>0211312170020</v>
          </cell>
          <cell r="B406" t="str">
            <v>02</v>
          </cell>
          <cell r="C406">
            <v>39082</v>
          </cell>
          <cell r="D406" t="str">
            <v>11312170020</v>
          </cell>
          <cell r="E406" t="str">
            <v>R30216</v>
          </cell>
          <cell r="F406">
            <v>-873850.57</v>
          </cell>
        </row>
        <row r="407">
          <cell r="A407" t="str">
            <v>0211312170022</v>
          </cell>
          <cell r="B407" t="str">
            <v>02</v>
          </cell>
          <cell r="C407">
            <v>39082</v>
          </cell>
          <cell r="D407" t="str">
            <v>11312170022</v>
          </cell>
          <cell r="E407" t="str">
            <v>R30216</v>
          </cell>
          <cell r="F407">
            <v>-181570.63</v>
          </cell>
        </row>
        <row r="408">
          <cell r="A408" t="str">
            <v>0211312170023</v>
          </cell>
          <cell r="B408" t="str">
            <v>02</v>
          </cell>
          <cell r="C408">
            <v>39082</v>
          </cell>
          <cell r="D408" t="str">
            <v>11312170023</v>
          </cell>
          <cell r="E408" t="str">
            <v>R30216</v>
          </cell>
          <cell r="F408">
            <v>-3212939.01</v>
          </cell>
        </row>
        <row r="409">
          <cell r="A409" t="str">
            <v>0211312170024</v>
          </cell>
          <cell r="B409" t="str">
            <v>02</v>
          </cell>
          <cell r="C409">
            <v>39082</v>
          </cell>
          <cell r="D409" t="str">
            <v>11312170024</v>
          </cell>
          <cell r="E409" t="str">
            <v>R30216</v>
          </cell>
          <cell r="F409">
            <v>-22560954.700000007</v>
          </cell>
        </row>
        <row r="410">
          <cell r="A410" t="str">
            <v>0211312170080</v>
          </cell>
          <cell r="B410" t="str">
            <v>02</v>
          </cell>
          <cell r="C410">
            <v>39082</v>
          </cell>
          <cell r="D410" t="str">
            <v>11312170080</v>
          </cell>
          <cell r="E410" t="str">
            <v>R30216</v>
          </cell>
          <cell r="F410">
            <v>-3807298.16</v>
          </cell>
        </row>
        <row r="411">
          <cell r="A411" t="str">
            <v>0211312170081</v>
          </cell>
          <cell r="B411" t="str">
            <v>02</v>
          </cell>
          <cell r="C411">
            <v>39082</v>
          </cell>
          <cell r="D411" t="str">
            <v>11312170081</v>
          </cell>
          <cell r="E411" t="str">
            <v>R30216</v>
          </cell>
          <cell r="F411">
            <v>-163095.45539616703</v>
          </cell>
        </row>
        <row r="412">
          <cell r="A412" t="str">
            <v>0211312270001</v>
          </cell>
          <cell r="B412" t="str">
            <v>02</v>
          </cell>
          <cell r="C412">
            <v>39082</v>
          </cell>
          <cell r="D412" t="str">
            <v>11312270001</v>
          </cell>
          <cell r="E412" t="str">
            <v>R30221</v>
          </cell>
          <cell r="F412">
            <v>-1107534.03</v>
          </cell>
        </row>
        <row r="413">
          <cell r="A413" t="str">
            <v>0211312270002</v>
          </cell>
          <cell r="B413" t="str">
            <v>02</v>
          </cell>
          <cell r="C413">
            <v>39082</v>
          </cell>
          <cell r="D413" t="str">
            <v>11312270002</v>
          </cell>
          <cell r="E413" t="str">
            <v>R30221</v>
          </cell>
          <cell r="F413">
            <v>-5124213.78</v>
          </cell>
        </row>
        <row r="414">
          <cell r="A414" t="str">
            <v>0211312270007</v>
          </cell>
          <cell r="B414" t="str">
            <v>02</v>
          </cell>
          <cell r="C414">
            <v>39082</v>
          </cell>
          <cell r="D414" t="str">
            <v>11312270007</v>
          </cell>
          <cell r="E414" t="str">
            <v>R30222</v>
          </cell>
          <cell r="F414">
            <v>-13514259.310000001</v>
          </cell>
        </row>
        <row r="415">
          <cell r="A415" t="str">
            <v>0211312270008</v>
          </cell>
          <cell r="B415" t="str">
            <v>02</v>
          </cell>
          <cell r="C415">
            <v>39082</v>
          </cell>
          <cell r="D415" t="str">
            <v>11312270008</v>
          </cell>
          <cell r="E415" t="str">
            <v>R30222</v>
          </cell>
          <cell r="F415">
            <v>-24892045.979999997</v>
          </cell>
        </row>
        <row r="416">
          <cell r="A416" t="str">
            <v>0211312270005</v>
          </cell>
          <cell r="B416" t="str">
            <v>02</v>
          </cell>
          <cell r="C416">
            <v>39082</v>
          </cell>
          <cell r="D416" t="str">
            <v>11312270005</v>
          </cell>
          <cell r="E416" t="str">
            <v>R30223</v>
          </cell>
          <cell r="F416">
            <v>-8654056.620000001</v>
          </cell>
        </row>
        <row r="417">
          <cell r="A417" t="str">
            <v>0211312270006</v>
          </cell>
          <cell r="B417" t="str">
            <v>02</v>
          </cell>
          <cell r="C417">
            <v>39082</v>
          </cell>
          <cell r="D417" t="str">
            <v>11312270006</v>
          </cell>
          <cell r="E417" t="str">
            <v>R30223</v>
          </cell>
          <cell r="F417">
            <v>-22725616.27</v>
          </cell>
        </row>
        <row r="418">
          <cell r="A418" t="str">
            <v>0211312200109</v>
          </cell>
          <cell r="B418" t="str">
            <v>02</v>
          </cell>
          <cell r="C418">
            <v>39082</v>
          </cell>
          <cell r="D418" t="str">
            <v>11312200109</v>
          </cell>
          <cell r="E418" t="str">
            <v>R30224</v>
          </cell>
          <cell r="F418">
            <v>-39877.620000000003</v>
          </cell>
        </row>
        <row r="419">
          <cell r="A419" t="str">
            <v>0211312270003</v>
          </cell>
          <cell r="B419" t="str">
            <v>02</v>
          </cell>
          <cell r="C419">
            <v>39082</v>
          </cell>
          <cell r="D419" t="str">
            <v>11312270003</v>
          </cell>
          <cell r="E419" t="str">
            <v>R30224</v>
          </cell>
          <cell r="F419">
            <v>-77945527.310000002</v>
          </cell>
        </row>
        <row r="420">
          <cell r="A420" t="str">
            <v>0211312270004</v>
          </cell>
          <cell r="B420" t="str">
            <v>02</v>
          </cell>
          <cell r="C420">
            <v>39082</v>
          </cell>
          <cell r="D420" t="str">
            <v>11312270004</v>
          </cell>
          <cell r="E420" t="str">
            <v>R30224</v>
          </cell>
          <cell r="F420">
            <v>-78429662.510000005</v>
          </cell>
        </row>
        <row r="421">
          <cell r="A421" t="str">
            <v>0211312270009</v>
          </cell>
          <cell r="B421" t="str">
            <v>02</v>
          </cell>
          <cell r="C421">
            <v>39082</v>
          </cell>
          <cell r="D421" t="str">
            <v>11312270009</v>
          </cell>
          <cell r="E421" t="str">
            <v>R30224</v>
          </cell>
          <cell r="F421">
            <v>-1299012.8</v>
          </cell>
        </row>
        <row r="422">
          <cell r="A422" t="str">
            <v>0211312270010</v>
          </cell>
          <cell r="B422" t="str">
            <v>02</v>
          </cell>
          <cell r="C422">
            <v>39082</v>
          </cell>
          <cell r="D422" t="str">
            <v>11312270010</v>
          </cell>
          <cell r="E422" t="str">
            <v>R30224</v>
          </cell>
          <cell r="F422">
            <v>-7839928.7799999993</v>
          </cell>
        </row>
        <row r="423">
          <cell r="A423" t="str">
            <v>0211321000001</v>
          </cell>
          <cell r="B423" t="str">
            <v>02</v>
          </cell>
          <cell r="C423">
            <v>39082</v>
          </cell>
          <cell r="D423" t="str">
            <v>11321000001</v>
          </cell>
          <cell r="E423" t="str">
            <v>R3030</v>
          </cell>
          <cell r="F423">
            <v>-26952777.880000003</v>
          </cell>
        </row>
        <row r="424">
          <cell r="A424" t="str">
            <v>0211321000002</v>
          </cell>
          <cell r="B424" t="str">
            <v>02</v>
          </cell>
          <cell r="C424">
            <v>39082</v>
          </cell>
          <cell r="D424" t="str">
            <v>11321000002</v>
          </cell>
          <cell r="E424" t="str">
            <v>R3030</v>
          </cell>
          <cell r="F424">
            <v>-4601788.6900000004</v>
          </cell>
        </row>
        <row r="425">
          <cell r="A425" t="str">
            <v>0211321000004</v>
          </cell>
          <cell r="B425" t="str">
            <v>02</v>
          </cell>
          <cell r="C425">
            <v>39082</v>
          </cell>
          <cell r="D425" t="str">
            <v>11321000004</v>
          </cell>
          <cell r="E425" t="str">
            <v>R3030</v>
          </cell>
          <cell r="F425">
            <v>-2959327.54</v>
          </cell>
        </row>
        <row r="426">
          <cell r="A426" t="str">
            <v>0211321000005</v>
          </cell>
          <cell r="B426" t="str">
            <v>02</v>
          </cell>
          <cell r="C426">
            <v>39082</v>
          </cell>
          <cell r="D426" t="str">
            <v>11321000005</v>
          </cell>
          <cell r="E426" t="str">
            <v>R3030</v>
          </cell>
          <cell r="F426">
            <v>-444106.61</v>
          </cell>
        </row>
        <row r="427">
          <cell r="A427" t="str">
            <v>0211321000007</v>
          </cell>
          <cell r="B427" t="str">
            <v>02</v>
          </cell>
          <cell r="C427">
            <v>39082</v>
          </cell>
          <cell r="D427" t="str">
            <v>11321000007</v>
          </cell>
          <cell r="E427" t="str">
            <v>R3030</v>
          </cell>
          <cell r="F427">
            <v>-1181850.69</v>
          </cell>
        </row>
        <row r="428">
          <cell r="A428" t="str">
            <v>0211340000114</v>
          </cell>
          <cell r="B428" t="str">
            <v>02</v>
          </cell>
          <cell r="C428">
            <v>39082</v>
          </cell>
          <cell r="D428" t="str">
            <v>11340000114</v>
          </cell>
          <cell r="E428" t="str">
            <v>R30401</v>
          </cell>
          <cell r="F428">
            <v>-10640525.169999998</v>
          </cell>
        </row>
        <row r="429">
          <cell r="A429" t="str">
            <v>0211340000115</v>
          </cell>
          <cell r="B429" t="str">
            <v>02</v>
          </cell>
          <cell r="C429">
            <v>39082</v>
          </cell>
          <cell r="D429" t="str">
            <v>11340000115</v>
          </cell>
          <cell r="E429" t="str">
            <v>R30401</v>
          </cell>
          <cell r="F429">
            <v>-1071348.57</v>
          </cell>
        </row>
        <row r="430">
          <cell r="A430" t="str">
            <v>0211340000105</v>
          </cell>
          <cell r="B430" t="str">
            <v>02</v>
          </cell>
          <cell r="C430">
            <v>39082</v>
          </cell>
          <cell r="D430" t="str">
            <v>11340000105</v>
          </cell>
          <cell r="E430" t="str">
            <v>R30402</v>
          </cell>
          <cell r="F430">
            <v>-32223048.450000003</v>
          </cell>
        </row>
        <row r="431">
          <cell r="A431" t="str">
            <v>0211340000103</v>
          </cell>
          <cell r="B431" t="str">
            <v>02</v>
          </cell>
          <cell r="C431">
            <v>39082</v>
          </cell>
          <cell r="D431" t="str">
            <v>11340000103</v>
          </cell>
          <cell r="E431" t="str">
            <v>R30403</v>
          </cell>
          <cell r="F431">
            <v>-680101.45</v>
          </cell>
        </row>
        <row r="432">
          <cell r="A432" t="str">
            <v>0211340000106</v>
          </cell>
          <cell r="B432" t="str">
            <v>02</v>
          </cell>
          <cell r="C432">
            <v>39082</v>
          </cell>
          <cell r="D432" t="str">
            <v>11340000106</v>
          </cell>
          <cell r="E432" t="str">
            <v>R30403</v>
          </cell>
          <cell r="F432">
            <v>-7660740.0899999999</v>
          </cell>
        </row>
        <row r="433">
          <cell r="A433" t="str">
            <v>0211340000107</v>
          </cell>
          <cell r="B433" t="str">
            <v>02</v>
          </cell>
          <cell r="C433">
            <v>39082</v>
          </cell>
          <cell r="D433" t="str">
            <v>11340000107</v>
          </cell>
          <cell r="E433" t="str">
            <v>R30403</v>
          </cell>
          <cell r="F433">
            <v>-7562825.9799999986</v>
          </cell>
        </row>
        <row r="434">
          <cell r="A434" t="str">
            <v>0211340000108</v>
          </cell>
          <cell r="B434" t="str">
            <v>02</v>
          </cell>
          <cell r="C434">
            <v>39082</v>
          </cell>
          <cell r="D434" t="str">
            <v>11340000108</v>
          </cell>
          <cell r="E434" t="str">
            <v>R30403</v>
          </cell>
          <cell r="F434">
            <v>-154986.9</v>
          </cell>
        </row>
        <row r="435">
          <cell r="A435" t="str">
            <v>0211340000109</v>
          </cell>
          <cell r="B435" t="str">
            <v>02</v>
          </cell>
          <cell r="C435">
            <v>39082</v>
          </cell>
          <cell r="D435" t="str">
            <v>11340000109</v>
          </cell>
          <cell r="E435" t="str">
            <v>R30403</v>
          </cell>
          <cell r="F435">
            <v>-755201.75</v>
          </cell>
        </row>
        <row r="436">
          <cell r="A436" t="str">
            <v>0211340000116</v>
          </cell>
          <cell r="B436" t="str">
            <v>02</v>
          </cell>
          <cell r="C436">
            <v>39082</v>
          </cell>
          <cell r="D436" t="str">
            <v>11340000116</v>
          </cell>
          <cell r="E436" t="str">
            <v>R30403</v>
          </cell>
          <cell r="F436">
            <v>-6381.45</v>
          </cell>
        </row>
        <row r="437">
          <cell r="A437" t="str">
            <v>0211340000199</v>
          </cell>
          <cell r="B437" t="str">
            <v>02</v>
          </cell>
          <cell r="C437">
            <v>39082</v>
          </cell>
          <cell r="D437" t="str">
            <v>11340000199</v>
          </cell>
          <cell r="E437" t="str">
            <v>R30403</v>
          </cell>
          <cell r="F437">
            <v>-23235.51</v>
          </cell>
        </row>
        <row r="438">
          <cell r="A438" t="str">
            <v>0221410000001</v>
          </cell>
          <cell r="B438" t="str">
            <v>02</v>
          </cell>
          <cell r="C438">
            <v>39082</v>
          </cell>
          <cell r="D438" t="str">
            <v>21410000001</v>
          </cell>
          <cell r="E438" t="str">
            <v>R3099</v>
          </cell>
          <cell r="F438">
            <v>14727304.180000002</v>
          </cell>
        </row>
        <row r="439">
          <cell r="A439" t="str">
            <v>0221410000006</v>
          </cell>
          <cell r="B439" t="str">
            <v>02</v>
          </cell>
          <cell r="C439">
            <v>39082</v>
          </cell>
          <cell r="D439" t="str">
            <v>21410000006</v>
          </cell>
          <cell r="E439" t="str">
            <v>R3099</v>
          </cell>
          <cell r="F439">
            <v>63767254.309511408</v>
          </cell>
        </row>
        <row r="440">
          <cell r="A440" t="str">
            <v>0212110000002</v>
          </cell>
          <cell r="B440" t="str">
            <v>02</v>
          </cell>
          <cell r="C440">
            <v>39082</v>
          </cell>
          <cell r="D440" t="str">
            <v>12110000002</v>
          </cell>
          <cell r="E440" t="str">
            <v>R31010</v>
          </cell>
          <cell r="F440">
            <v>-294363718.75</v>
          </cell>
        </row>
        <row r="441">
          <cell r="A441" t="str">
            <v>0212110000003</v>
          </cell>
          <cell r="B441" t="str">
            <v>02</v>
          </cell>
          <cell r="C441">
            <v>39082</v>
          </cell>
          <cell r="D441" t="str">
            <v>12110000003</v>
          </cell>
          <cell r="E441" t="str">
            <v>R31020</v>
          </cell>
          <cell r="F441">
            <v>-140515505.02999997</v>
          </cell>
        </row>
        <row r="442">
          <cell r="A442" t="str">
            <v>0212110000004</v>
          </cell>
          <cell r="B442" t="str">
            <v>02</v>
          </cell>
          <cell r="C442">
            <v>39082</v>
          </cell>
          <cell r="D442" t="str">
            <v>12110000004</v>
          </cell>
          <cell r="E442" t="str">
            <v>R31030</v>
          </cell>
          <cell r="F442">
            <v>-75648517.110000014</v>
          </cell>
        </row>
        <row r="443">
          <cell r="A443" t="str">
            <v>0212110000005</v>
          </cell>
          <cell r="B443" t="str">
            <v>02</v>
          </cell>
          <cell r="C443">
            <v>39082</v>
          </cell>
          <cell r="D443" t="str">
            <v>12110000005</v>
          </cell>
          <cell r="E443" t="str">
            <v>R31040</v>
          </cell>
          <cell r="F443">
            <v>-355502034.32000005</v>
          </cell>
        </row>
        <row r="444">
          <cell r="A444" t="str">
            <v>0212200000003</v>
          </cell>
          <cell r="B444" t="str">
            <v>02</v>
          </cell>
          <cell r="C444">
            <v>39082</v>
          </cell>
          <cell r="D444" t="str">
            <v>12200000003</v>
          </cell>
          <cell r="E444" t="str">
            <v>R32000</v>
          </cell>
          <cell r="F444">
            <v>-156353785.13238001</v>
          </cell>
        </row>
        <row r="445">
          <cell r="A445" t="str">
            <v>0212700000001</v>
          </cell>
          <cell r="B445" t="str">
            <v>02</v>
          </cell>
          <cell r="C445">
            <v>39082</v>
          </cell>
          <cell r="D445" t="str">
            <v>12700000001</v>
          </cell>
          <cell r="E445" t="str">
            <v>R34000</v>
          </cell>
          <cell r="F445">
            <v>901361.85</v>
          </cell>
        </row>
        <row r="446">
          <cell r="A446" t="str">
            <v>0212900000001</v>
          </cell>
          <cell r="B446" t="str">
            <v>02</v>
          </cell>
          <cell r="C446">
            <v>39082</v>
          </cell>
          <cell r="D446" t="str">
            <v>12900000001</v>
          </cell>
          <cell r="E446" t="str">
            <v>R35000</v>
          </cell>
          <cell r="F446">
            <v>-289952.34999999998</v>
          </cell>
        </row>
        <row r="447">
          <cell r="A447" t="str">
            <v>0212600000001</v>
          </cell>
          <cell r="B447" t="str">
            <v>02</v>
          </cell>
          <cell r="C447">
            <v>39082</v>
          </cell>
          <cell r="D447" t="str">
            <v>12600000001</v>
          </cell>
          <cell r="E447" t="str">
            <v>R36000</v>
          </cell>
          <cell r="F447">
            <v>14283786.620000001</v>
          </cell>
        </row>
        <row r="448">
          <cell r="A448" t="str">
            <v>0211510000002</v>
          </cell>
          <cell r="B448" t="str">
            <v>02</v>
          </cell>
          <cell r="C448">
            <v>39082</v>
          </cell>
          <cell r="D448" t="str">
            <v>11510000002</v>
          </cell>
          <cell r="E448" t="str">
            <v>R5000</v>
          </cell>
          <cell r="F448">
            <v>-184106.13</v>
          </cell>
        </row>
        <row r="449">
          <cell r="A449" t="str">
            <v>0221520000002</v>
          </cell>
          <cell r="B449" t="str">
            <v>02</v>
          </cell>
          <cell r="C449">
            <v>39082</v>
          </cell>
          <cell r="D449" t="str">
            <v>21520000002</v>
          </cell>
          <cell r="E449" t="str">
            <v>R5000</v>
          </cell>
          <cell r="F449">
            <v>177388.47</v>
          </cell>
        </row>
        <row r="450">
          <cell r="A450" t="str">
            <v>0222100000013</v>
          </cell>
          <cell r="B450" t="str">
            <v>02</v>
          </cell>
          <cell r="C450">
            <v>39082</v>
          </cell>
          <cell r="D450" t="str">
            <v>22100000013</v>
          </cell>
          <cell r="E450" t="str">
            <v>R50020</v>
          </cell>
          <cell r="F450">
            <v>37307354.829999998</v>
          </cell>
        </row>
        <row r="451">
          <cell r="A451" t="str">
            <v>0222100000014</v>
          </cell>
          <cell r="B451" t="str">
            <v>02</v>
          </cell>
          <cell r="C451">
            <v>39082</v>
          </cell>
          <cell r="D451" t="str">
            <v>22100000014</v>
          </cell>
          <cell r="E451" t="str">
            <v>R50020</v>
          </cell>
          <cell r="F451">
            <v>712707.66</v>
          </cell>
        </row>
        <row r="452">
          <cell r="A452" t="str">
            <v>0222100000015</v>
          </cell>
          <cell r="B452" t="str">
            <v>02</v>
          </cell>
          <cell r="C452">
            <v>39082</v>
          </cell>
          <cell r="D452" t="str">
            <v>22100000015</v>
          </cell>
          <cell r="E452" t="str">
            <v>R50020</v>
          </cell>
          <cell r="F452">
            <v>31556424.069999993</v>
          </cell>
        </row>
        <row r="453">
          <cell r="A453" t="str">
            <v>0222100000016</v>
          </cell>
          <cell r="B453" t="str">
            <v>02</v>
          </cell>
          <cell r="C453">
            <v>39082</v>
          </cell>
          <cell r="D453" t="str">
            <v>22100000016</v>
          </cell>
          <cell r="E453" t="str">
            <v>R50020</v>
          </cell>
          <cell r="F453">
            <v>8244617.4600000009</v>
          </cell>
        </row>
        <row r="454">
          <cell r="A454" t="str">
            <v>0222100000017</v>
          </cell>
          <cell r="B454" t="str">
            <v>02</v>
          </cell>
          <cell r="C454">
            <v>39082</v>
          </cell>
          <cell r="D454" t="str">
            <v>22100000017</v>
          </cell>
          <cell r="E454" t="str">
            <v>R50020</v>
          </cell>
          <cell r="F454">
            <v>29620520.530000001</v>
          </cell>
        </row>
        <row r="455">
          <cell r="A455" t="str">
            <v>0222100000018</v>
          </cell>
          <cell r="B455" t="str">
            <v>02</v>
          </cell>
          <cell r="C455">
            <v>39082</v>
          </cell>
          <cell r="D455" t="str">
            <v>22100000018</v>
          </cell>
          <cell r="E455" t="str">
            <v>R50020</v>
          </cell>
          <cell r="F455">
            <v>7828197.0300000003</v>
          </cell>
        </row>
        <row r="456">
          <cell r="A456" t="str">
            <v>0222100000019</v>
          </cell>
          <cell r="B456" t="str">
            <v>02</v>
          </cell>
          <cell r="C456">
            <v>39082</v>
          </cell>
          <cell r="D456" t="str">
            <v>22100000019</v>
          </cell>
          <cell r="E456" t="str">
            <v>R50020</v>
          </cell>
          <cell r="F456">
            <v>5064853</v>
          </cell>
        </row>
        <row r="457">
          <cell r="A457" t="str">
            <v>0222100000020</v>
          </cell>
          <cell r="B457" t="str">
            <v>02</v>
          </cell>
          <cell r="C457">
            <v>39082</v>
          </cell>
          <cell r="D457" t="str">
            <v>22100000020</v>
          </cell>
          <cell r="E457" t="str">
            <v>R50020</v>
          </cell>
          <cell r="F457">
            <v>3990388.74</v>
          </cell>
        </row>
        <row r="458">
          <cell r="A458" t="str">
            <v>0222100000021</v>
          </cell>
          <cell r="B458" t="str">
            <v>02</v>
          </cell>
          <cell r="C458">
            <v>39082</v>
          </cell>
          <cell r="D458" t="str">
            <v>22100000021</v>
          </cell>
          <cell r="E458" t="str">
            <v>R50020</v>
          </cell>
          <cell r="F458">
            <v>6042672.5900000008</v>
          </cell>
        </row>
        <row r="459">
          <cell r="A459" t="str">
            <v>0222100000022</v>
          </cell>
          <cell r="B459" t="str">
            <v>02</v>
          </cell>
          <cell r="C459">
            <v>39082</v>
          </cell>
          <cell r="D459" t="str">
            <v>22100000022</v>
          </cell>
          <cell r="E459" t="str">
            <v>R50020</v>
          </cell>
          <cell r="F459">
            <v>77797519.890000015</v>
          </cell>
        </row>
        <row r="460">
          <cell r="A460" t="str">
            <v>0222100000004</v>
          </cell>
          <cell r="B460" t="str">
            <v>02</v>
          </cell>
          <cell r="C460">
            <v>39082</v>
          </cell>
          <cell r="D460" t="str">
            <v>22100000004</v>
          </cell>
          <cell r="E460" t="str">
            <v>R50030</v>
          </cell>
          <cell r="F460">
            <v>995995.56</v>
          </cell>
        </row>
        <row r="461">
          <cell r="A461" t="str">
            <v>0222100000005</v>
          </cell>
          <cell r="B461" t="str">
            <v>02</v>
          </cell>
          <cell r="C461">
            <v>39082</v>
          </cell>
          <cell r="D461" t="str">
            <v>22100000005</v>
          </cell>
          <cell r="E461" t="str">
            <v>R50040</v>
          </cell>
          <cell r="F461">
            <v>75301836.340000018</v>
          </cell>
        </row>
        <row r="462">
          <cell r="A462" t="str">
            <v>0222100000010</v>
          </cell>
          <cell r="B462" t="str">
            <v>02</v>
          </cell>
          <cell r="C462">
            <v>39082</v>
          </cell>
          <cell r="D462" t="str">
            <v>22100000010</v>
          </cell>
          <cell r="E462" t="str">
            <v>R50060</v>
          </cell>
          <cell r="F462">
            <v>30293249.619999997</v>
          </cell>
        </row>
        <row r="463">
          <cell r="A463" t="str">
            <v>0221220000002</v>
          </cell>
          <cell r="B463" t="str">
            <v>02</v>
          </cell>
          <cell r="C463">
            <v>39082</v>
          </cell>
          <cell r="D463" t="str">
            <v>21220000002</v>
          </cell>
          <cell r="E463" t="str">
            <v>R50090</v>
          </cell>
          <cell r="F463">
            <v>-102508360.93000001</v>
          </cell>
        </row>
        <row r="464">
          <cell r="A464" t="str">
            <v>0212300000001</v>
          </cell>
          <cell r="B464" t="str">
            <v>02</v>
          </cell>
          <cell r="C464">
            <v>39082</v>
          </cell>
          <cell r="D464" t="str">
            <v>12300000001</v>
          </cell>
          <cell r="E464" t="str">
            <v>R50100</v>
          </cell>
          <cell r="F464">
            <v>-533946.75</v>
          </cell>
        </row>
        <row r="465">
          <cell r="A465" t="str">
            <v>0222100000012</v>
          </cell>
          <cell r="B465" t="str">
            <v>02</v>
          </cell>
          <cell r="C465">
            <v>39082</v>
          </cell>
          <cell r="D465" t="str">
            <v>22100000012</v>
          </cell>
          <cell r="E465" t="str">
            <v>R50110</v>
          </cell>
          <cell r="F465">
            <v>33278156.629999995</v>
          </cell>
        </row>
        <row r="466">
          <cell r="A466" t="str">
            <v>0212300000002</v>
          </cell>
          <cell r="B466" t="str">
            <v>02</v>
          </cell>
          <cell r="C466">
            <v>39082</v>
          </cell>
          <cell r="D466" t="str">
            <v>12300000002</v>
          </cell>
          <cell r="E466" t="str">
            <v>R50140</v>
          </cell>
          <cell r="F466">
            <v>-104056.79238001315</v>
          </cell>
        </row>
        <row r="467">
          <cell r="A467" t="str">
            <v>0222100000001</v>
          </cell>
          <cell r="B467" t="str">
            <v>02</v>
          </cell>
          <cell r="C467">
            <v>39082</v>
          </cell>
          <cell r="D467" t="str">
            <v>22100000001</v>
          </cell>
          <cell r="E467" t="str">
            <v>R50150</v>
          </cell>
          <cell r="F467">
            <v>230000</v>
          </cell>
        </row>
        <row r="468">
          <cell r="A468" t="str">
            <v>0212500000003</v>
          </cell>
          <cell r="B468" t="str">
            <v>02</v>
          </cell>
          <cell r="C468">
            <v>39082</v>
          </cell>
          <cell r="D468" t="str">
            <v>12500000003</v>
          </cell>
          <cell r="E468" t="str">
            <v>R50170</v>
          </cell>
          <cell r="F468">
            <v>-170101849.41999999</v>
          </cell>
        </row>
        <row r="469">
          <cell r="A469" t="str">
            <v>0212500000004</v>
          </cell>
          <cell r="B469" t="str">
            <v>02</v>
          </cell>
          <cell r="C469">
            <v>39082</v>
          </cell>
          <cell r="D469" t="str">
            <v>12500000004</v>
          </cell>
          <cell r="E469" t="str">
            <v>R50180</v>
          </cell>
          <cell r="F469">
            <v>-3518335526.5299997</v>
          </cell>
        </row>
        <row r="470">
          <cell r="A470" t="str">
            <v>0212500000005</v>
          </cell>
          <cell r="B470" t="str">
            <v>02</v>
          </cell>
          <cell r="C470">
            <v>39082</v>
          </cell>
          <cell r="D470" t="str">
            <v>12500000005</v>
          </cell>
          <cell r="E470" t="str">
            <v>R50190</v>
          </cell>
          <cell r="F470">
            <v>-1377889750.02</v>
          </cell>
        </row>
        <row r="471">
          <cell r="A471" t="str">
            <v>0221220000001</v>
          </cell>
          <cell r="B471" t="str">
            <v>02</v>
          </cell>
          <cell r="C471">
            <v>39082</v>
          </cell>
          <cell r="D471" t="str">
            <v>21220000001</v>
          </cell>
          <cell r="E471" t="str">
            <v>R50200</v>
          </cell>
          <cell r="F471">
            <v>531197141.95000011</v>
          </cell>
        </row>
        <row r="472">
          <cell r="A472" t="str">
            <v>0222100000006</v>
          </cell>
          <cell r="B472" t="str">
            <v>02</v>
          </cell>
          <cell r="C472">
            <v>39082</v>
          </cell>
          <cell r="D472" t="str">
            <v>22100000006</v>
          </cell>
          <cell r="E472" t="str">
            <v>R50210</v>
          </cell>
          <cell r="F472">
            <v>4618286.46</v>
          </cell>
        </row>
        <row r="473">
          <cell r="A473" t="str">
            <v>02DEMEXCTOS</v>
          </cell>
          <cell r="B473" t="str">
            <v>02</v>
          </cell>
          <cell r="C473">
            <v>39082</v>
          </cell>
          <cell r="D473" t="str">
            <v>DEMEXCTOS</v>
          </cell>
          <cell r="E473" t="str">
            <v>R50235</v>
          </cell>
          <cell r="F473">
            <v>-8732088.6600000001</v>
          </cell>
        </row>
        <row r="474">
          <cell r="A474" t="str">
            <v>0211311000002</v>
          </cell>
          <cell r="B474" t="str">
            <v>02</v>
          </cell>
          <cell r="C474">
            <v>39082</v>
          </cell>
          <cell r="D474" t="str">
            <v>11311000002</v>
          </cell>
          <cell r="E474" t="str">
            <v>R50238</v>
          </cell>
          <cell r="F474">
            <v>-25583754.370000001</v>
          </cell>
        </row>
        <row r="475">
          <cell r="A475" t="str">
            <v>0211600000002</v>
          </cell>
          <cell r="B475" t="str">
            <v>02</v>
          </cell>
          <cell r="C475">
            <v>39082</v>
          </cell>
          <cell r="D475" t="str">
            <v>11600000002</v>
          </cell>
          <cell r="E475" t="str">
            <v>R7000</v>
          </cell>
          <cell r="F475">
            <v>-12939254.010000002</v>
          </cell>
        </row>
        <row r="476">
          <cell r="A476" t="str">
            <v>02RBAI</v>
          </cell>
          <cell r="B476" t="str">
            <v>02</v>
          </cell>
          <cell r="C476">
            <v>39082</v>
          </cell>
          <cell r="D476" t="str">
            <v>RBAI</v>
          </cell>
          <cell r="E476" t="str">
            <v>RBAI</v>
          </cell>
          <cell r="F476">
            <v>-1.4016404747962952E-6</v>
          </cell>
        </row>
        <row r="477">
          <cell r="A477" t="str">
            <v>02RCAPSOCIAL</v>
          </cell>
          <cell r="B477" t="str">
            <v>02</v>
          </cell>
          <cell r="C477">
            <v>39082</v>
          </cell>
          <cell r="D477" t="str">
            <v>RCAPSOCIAL</v>
          </cell>
          <cell r="E477" t="str">
            <v>RCAPSOCIAL</v>
          </cell>
          <cell r="F477">
            <v>153353268</v>
          </cell>
        </row>
        <row r="478">
          <cell r="A478" t="str">
            <v>02RCREDITOS</v>
          </cell>
          <cell r="B478" t="str">
            <v>02</v>
          </cell>
          <cell r="C478">
            <v>39082</v>
          </cell>
          <cell r="D478" t="str">
            <v>RCREDITOS</v>
          </cell>
          <cell r="E478" t="str">
            <v>RCREDITOS</v>
          </cell>
          <cell r="F478">
            <v>-241571735.00999999</v>
          </cell>
        </row>
        <row r="479">
          <cell r="A479" t="str">
            <v>02RDEPOSITOS</v>
          </cell>
          <cell r="B479" t="str">
            <v>02</v>
          </cell>
          <cell r="C479">
            <v>39082</v>
          </cell>
          <cell r="D479" t="str">
            <v>RDEPOSITOS</v>
          </cell>
          <cell r="E479" t="str">
            <v>RDEPOSITOS</v>
          </cell>
          <cell r="F479">
            <v>2761105761.3199997</v>
          </cell>
        </row>
        <row r="480">
          <cell r="A480" t="str">
            <v>02RDPUBLICA</v>
          </cell>
          <cell r="B480" t="str">
            <v>02</v>
          </cell>
          <cell r="C480">
            <v>39082</v>
          </cell>
          <cell r="D480" t="str">
            <v>RDPUBLICA</v>
          </cell>
          <cell r="E480" t="str">
            <v>RDPUBLICA</v>
          </cell>
          <cell r="F480">
            <v>1225995.56</v>
          </cell>
        </row>
        <row r="481">
          <cell r="A481" t="str">
            <v>02RECBALSRSM</v>
          </cell>
          <cell r="B481" t="str">
            <v>02</v>
          </cell>
          <cell r="C481">
            <v>39082</v>
          </cell>
          <cell r="D481" t="str">
            <v>RECBALSRSM</v>
          </cell>
          <cell r="E481" t="str">
            <v>RECBALSRSM</v>
          </cell>
          <cell r="F481">
            <v>2938177029.3199997</v>
          </cell>
        </row>
        <row r="482">
          <cell r="A482" t="str">
            <v>02RENTAFIJA</v>
          </cell>
          <cell r="B482" t="str">
            <v>02</v>
          </cell>
          <cell r="C482">
            <v>39082</v>
          </cell>
          <cell r="D482" t="str">
            <v>RENTAFIJA</v>
          </cell>
          <cell r="E482" t="str">
            <v>RENTAFIJA</v>
          </cell>
          <cell r="F482">
            <v>5844282.0199999996</v>
          </cell>
        </row>
        <row r="483">
          <cell r="A483" t="str">
            <v>02RESTOBALAN</v>
          </cell>
          <cell r="B483" t="str">
            <v>02</v>
          </cell>
          <cell r="C483">
            <v>39082</v>
          </cell>
          <cell r="D483" t="str">
            <v>RESTOBALAN</v>
          </cell>
          <cell r="E483" t="str">
            <v>RESTOBALAN</v>
          </cell>
          <cell r="F483">
            <v>1554315186.7258842</v>
          </cell>
        </row>
        <row r="484">
          <cell r="A484" t="str">
            <v>02RFINVUL</v>
          </cell>
          <cell r="B484" t="str">
            <v>02</v>
          </cell>
          <cell r="C484">
            <v>39082</v>
          </cell>
          <cell r="D484" t="str">
            <v>RFINVUL</v>
          </cell>
          <cell r="E484" t="str">
            <v>RFINVUL</v>
          </cell>
          <cell r="F484">
            <v>208165255.80000001</v>
          </cell>
        </row>
        <row r="485">
          <cell r="A485" t="str">
            <v>02RICNORMAL</v>
          </cell>
          <cell r="B485" t="str">
            <v>02</v>
          </cell>
          <cell r="C485">
            <v>39082</v>
          </cell>
          <cell r="D485" t="str">
            <v>RICNORMAL</v>
          </cell>
          <cell r="E485" t="str">
            <v>RICNORMAL</v>
          </cell>
          <cell r="F485">
            <v>-4534846923.1253967</v>
          </cell>
        </row>
        <row r="486">
          <cell r="A486" t="str">
            <v>02RIGFUERABA</v>
          </cell>
          <cell r="B486" t="str">
            <v>02</v>
          </cell>
          <cell r="C486">
            <v>39082</v>
          </cell>
          <cell r="D486" t="str">
            <v>RIGFUERABA</v>
          </cell>
          <cell r="E486" t="str">
            <v>RIGFUERABA</v>
          </cell>
          <cell r="F486">
            <v>-638003.54238001315</v>
          </cell>
        </row>
        <row r="487">
          <cell r="A487" t="str">
            <v>02RINVBALANC</v>
          </cell>
          <cell r="B487" t="str">
            <v>02</v>
          </cell>
          <cell r="C487">
            <v>39082</v>
          </cell>
          <cell r="D487" t="str">
            <v>RINVBALANC</v>
          </cell>
          <cell r="E487" t="str">
            <v>RINVBALANC</v>
          </cell>
          <cell r="F487">
            <v>-4492492216.045886</v>
          </cell>
        </row>
        <row r="488">
          <cell r="A488" t="str">
            <v>02RINVBALSF</v>
          </cell>
          <cell r="B488" t="str">
            <v>02</v>
          </cell>
          <cell r="C488">
            <v>39082</v>
          </cell>
          <cell r="D488" t="str">
            <v>RINVBALSF</v>
          </cell>
          <cell r="E488" t="str">
            <v>RINVBALSF</v>
          </cell>
          <cell r="F488">
            <v>-4570986774.5353975</v>
          </cell>
        </row>
        <row r="489">
          <cell r="A489" t="str">
            <v>02RINVGEST</v>
          </cell>
          <cell r="B489" t="str">
            <v>02</v>
          </cell>
          <cell r="C489">
            <v>39082</v>
          </cell>
          <cell r="D489" t="str">
            <v>RINVGEST</v>
          </cell>
          <cell r="E489" t="str">
            <v>RINVGEST</v>
          </cell>
          <cell r="F489">
            <v>-4535484926.6677771</v>
          </cell>
        </row>
        <row r="490">
          <cell r="A490" t="str">
            <v>02RLEASRENT</v>
          </cell>
          <cell r="B490" t="str">
            <v>02</v>
          </cell>
          <cell r="C490">
            <v>39082</v>
          </cell>
          <cell r="D490" t="str">
            <v>RLEASRENT</v>
          </cell>
          <cell r="E490" t="str">
            <v>RLEASRENT</v>
          </cell>
          <cell r="F490">
            <v>-638003.54238001315</v>
          </cell>
        </row>
        <row r="491">
          <cell r="A491" t="str">
            <v>02RMAGINDIR</v>
          </cell>
          <cell r="B491" t="str">
            <v>02</v>
          </cell>
          <cell r="C491">
            <v>39082</v>
          </cell>
          <cell r="D491" t="str">
            <v>RMAGINDIR</v>
          </cell>
          <cell r="E491" t="str">
            <v>RMAGINDIR</v>
          </cell>
          <cell r="F491">
            <v>-1.4016404747962952E-6</v>
          </cell>
        </row>
        <row r="492">
          <cell r="A492" t="str">
            <v>02RMEXPLOT</v>
          </cell>
          <cell r="B492" t="str">
            <v>02</v>
          </cell>
          <cell r="C492">
            <v>39082</v>
          </cell>
          <cell r="D492" t="str">
            <v>RMEXPLOT</v>
          </cell>
          <cell r="E492" t="str">
            <v>RMEXPLOT</v>
          </cell>
          <cell r="F492">
            <v>-1.4016404747962952E-6</v>
          </cell>
        </row>
        <row r="493">
          <cell r="A493" t="str">
            <v>02RMFINAN</v>
          </cell>
          <cell r="B493" t="str">
            <v>02</v>
          </cell>
          <cell r="C493">
            <v>39082</v>
          </cell>
          <cell r="D493" t="str">
            <v>RMFINAN</v>
          </cell>
          <cell r="E493" t="str">
            <v>RMFINAN</v>
          </cell>
          <cell r="F493">
            <v>-1.4016404747962952E-6</v>
          </cell>
        </row>
        <row r="494">
          <cell r="A494" t="str">
            <v>02RMORDIN</v>
          </cell>
          <cell r="B494" t="str">
            <v>02</v>
          </cell>
          <cell r="C494">
            <v>39082</v>
          </cell>
          <cell r="D494" t="str">
            <v>RMORDIN</v>
          </cell>
          <cell r="E494" t="str">
            <v>RMORDIN</v>
          </cell>
          <cell r="F494">
            <v>-1.4016404747962952E-6</v>
          </cell>
        </row>
        <row r="495">
          <cell r="A495" t="str">
            <v>02ROINVEGEST</v>
          </cell>
          <cell r="B495" t="str">
            <v>02</v>
          </cell>
          <cell r="C495">
            <v>39082</v>
          </cell>
          <cell r="D495" t="str">
            <v>ROINVEGEST</v>
          </cell>
          <cell r="E495" t="str">
            <v>ROINVEGEST</v>
          </cell>
          <cell r="F495">
            <v>-60778395.320000008</v>
          </cell>
        </row>
        <row r="496">
          <cell r="A496" t="str">
            <v>02ROINVERSIO</v>
          </cell>
          <cell r="B496" t="str">
            <v>02</v>
          </cell>
          <cell r="C496">
            <v>39082</v>
          </cell>
          <cell r="D496" t="str">
            <v>ROINVERSIO</v>
          </cell>
          <cell r="E496" t="str">
            <v>ROINVERSIO</v>
          </cell>
          <cell r="F496">
            <v>-60778395.320000008</v>
          </cell>
        </row>
        <row r="497">
          <cell r="A497" t="str">
            <v>02RPLAZO</v>
          </cell>
          <cell r="B497" t="str">
            <v>02</v>
          </cell>
          <cell r="C497">
            <v>39082</v>
          </cell>
          <cell r="D497" t="str">
            <v>RPLAZO</v>
          </cell>
          <cell r="E497" t="str">
            <v>RPLAZO</v>
          </cell>
          <cell r="F497">
            <v>1282251361.8800001</v>
          </cell>
        </row>
        <row r="498">
          <cell r="A498" t="str">
            <v>02RPRESNOTIT</v>
          </cell>
          <cell r="B498" t="str">
            <v>02</v>
          </cell>
          <cell r="C498">
            <v>39082</v>
          </cell>
          <cell r="D498" t="str">
            <v>RPRESNOTIT</v>
          </cell>
          <cell r="E498" t="str">
            <v>RPRESNOTIT</v>
          </cell>
          <cell r="F498">
            <v>3848891316.3153963</v>
          </cell>
        </row>
        <row r="499">
          <cell r="A499" t="str">
            <v>02RPRESTAMOS</v>
          </cell>
          <cell r="B499" t="str">
            <v>02</v>
          </cell>
          <cell r="C499">
            <v>39082</v>
          </cell>
          <cell r="D499" t="str">
            <v>RPRESTAMOS</v>
          </cell>
          <cell r="E499" t="str">
            <v>RPRESTAMOS</v>
          </cell>
          <cell r="F499">
            <v>-4064589893.595396</v>
          </cell>
        </row>
        <row r="500">
          <cell r="A500" t="str">
            <v>02RPRESTGEST</v>
          </cell>
          <cell r="B500" t="str">
            <v>02</v>
          </cell>
          <cell r="C500">
            <v>39082</v>
          </cell>
          <cell r="D500" t="str">
            <v>RPRESTGEST</v>
          </cell>
          <cell r="E500" t="str">
            <v>RPRESTGEST</v>
          </cell>
          <cell r="F500">
            <v>-4064589893.595396</v>
          </cell>
        </row>
        <row r="501">
          <cell r="A501" t="str">
            <v>02RPRESTIT</v>
          </cell>
          <cell r="B501" t="str">
            <v>02</v>
          </cell>
          <cell r="C501">
            <v>39082</v>
          </cell>
          <cell r="D501" t="str">
            <v>RPRESTIT</v>
          </cell>
          <cell r="E501" t="str">
            <v>RPRESTIT</v>
          </cell>
          <cell r="F501">
            <v>215698577.27999997</v>
          </cell>
        </row>
        <row r="502">
          <cell r="A502" t="str">
            <v>02RRECBALANC</v>
          </cell>
          <cell r="B502" t="str">
            <v>02</v>
          </cell>
          <cell r="C502">
            <v>39082</v>
          </cell>
          <cell r="D502" t="str">
            <v>RRECBALANC</v>
          </cell>
          <cell r="E502" t="str">
            <v>RRECBALANC</v>
          </cell>
          <cell r="F502">
            <v>2938177029.3199997</v>
          </cell>
        </row>
        <row r="503">
          <cell r="A503" t="str">
            <v>02RRECBALSR</v>
          </cell>
          <cell r="B503" t="str">
            <v>02</v>
          </cell>
          <cell r="C503">
            <v>39082</v>
          </cell>
          <cell r="D503" t="str">
            <v>RRECBALSR</v>
          </cell>
          <cell r="E503" t="str">
            <v>RRECBALSR</v>
          </cell>
          <cell r="F503">
            <v>2938177029.3199997</v>
          </cell>
        </row>
        <row r="504">
          <cell r="A504" t="str">
            <v>02RRECGEST</v>
          </cell>
          <cell r="B504" t="str">
            <v>02</v>
          </cell>
          <cell r="C504">
            <v>39082</v>
          </cell>
          <cell r="D504" t="str">
            <v>RRECGEST</v>
          </cell>
          <cell r="E504" t="str">
            <v>RRECGEST</v>
          </cell>
          <cell r="F504">
            <v>3291059809.7300005</v>
          </cell>
        </row>
        <row r="505">
          <cell r="A505" t="str">
            <v>02RRGFUERABA</v>
          </cell>
          <cell r="B505" t="str">
            <v>02</v>
          </cell>
          <cell r="C505">
            <v>39082</v>
          </cell>
          <cell r="D505" t="str">
            <v>RRGFUERABA</v>
          </cell>
          <cell r="E505" t="str">
            <v>RRGFUERABA</v>
          </cell>
          <cell r="F505">
            <v>352882780.41000003</v>
          </cell>
        </row>
        <row r="506">
          <cell r="A506" t="str">
            <v>02RTACTIVO</v>
          </cell>
          <cell r="B506" t="str">
            <v>02</v>
          </cell>
          <cell r="C506">
            <v>39082</v>
          </cell>
          <cell r="D506" t="str">
            <v>RTACTIVO</v>
          </cell>
          <cell r="E506" t="str">
            <v>RTACTIVO</v>
          </cell>
          <cell r="F506">
            <v>-4592512424.9536867</v>
          </cell>
        </row>
        <row r="507">
          <cell r="A507" t="str">
            <v>02RTPASIVO</v>
          </cell>
          <cell r="B507" t="str">
            <v>02</v>
          </cell>
          <cell r="C507">
            <v>39082</v>
          </cell>
          <cell r="D507" t="str">
            <v>RTPASIVO</v>
          </cell>
          <cell r="E507" t="str">
            <v>RTPASIVO</v>
          </cell>
          <cell r="F507">
            <v>4592512424.9536839</v>
          </cell>
        </row>
        <row r="508">
          <cell r="A508" t="str">
            <v>02RVISTA</v>
          </cell>
          <cell r="B508" t="str">
            <v>02</v>
          </cell>
          <cell r="C508">
            <v>39082</v>
          </cell>
          <cell r="D508" t="str">
            <v>RVISTA</v>
          </cell>
          <cell r="E508" t="str">
            <v>RVISTA</v>
          </cell>
          <cell r="F508">
            <v>1478854399.4400001</v>
          </cell>
        </row>
        <row r="509">
          <cell r="A509" t="str">
            <v>02RVNEGOCIO</v>
          </cell>
          <cell r="B509" t="str">
            <v>02</v>
          </cell>
          <cell r="C509">
            <v>39082</v>
          </cell>
          <cell r="D509" t="str">
            <v>RVNEGOCIO</v>
          </cell>
          <cell r="E509" t="str">
            <v>RVNEGOCIO</v>
          </cell>
          <cell r="F509">
            <v>7826544736.3977737</v>
          </cell>
        </row>
        <row r="510">
          <cell r="A510" t="str">
            <v>0316010</v>
          </cell>
          <cell r="B510" t="str">
            <v>03</v>
          </cell>
          <cell r="C510">
            <v>39082</v>
          </cell>
          <cell r="D510" t="str">
            <v>16010</v>
          </cell>
          <cell r="E510" t="str">
            <v>16010</v>
          </cell>
          <cell r="F510">
            <v>53685673</v>
          </cell>
        </row>
        <row r="511">
          <cell r="A511" t="str">
            <v>0320000</v>
          </cell>
          <cell r="B511" t="str">
            <v>03</v>
          </cell>
          <cell r="C511">
            <v>39082</v>
          </cell>
          <cell r="D511" t="str">
            <v>20000</v>
          </cell>
          <cell r="E511" t="str">
            <v>20000</v>
          </cell>
          <cell r="F511">
            <v>3384184.93</v>
          </cell>
        </row>
        <row r="512">
          <cell r="A512" t="str">
            <v>03EMISION</v>
          </cell>
          <cell r="B512" t="str">
            <v>03</v>
          </cell>
          <cell r="C512">
            <v>39082</v>
          </cell>
          <cell r="D512" t="str">
            <v>EMISION</v>
          </cell>
          <cell r="E512" t="str">
            <v>EMISION</v>
          </cell>
          <cell r="F512">
            <v>996000</v>
          </cell>
        </row>
        <row r="513">
          <cell r="A513" t="str">
            <v>03G16000</v>
          </cell>
          <cell r="B513" t="str">
            <v>03</v>
          </cell>
          <cell r="C513">
            <v>39082</v>
          </cell>
          <cell r="D513" t="str">
            <v>G16000</v>
          </cell>
          <cell r="E513" t="str">
            <v>G16000</v>
          </cell>
          <cell r="F513">
            <v>53685673</v>
          </cell>
        </row>
        <row r="514">
          <cell r="A514" t="str">
            <v>03G20000</v>
          </cell>
          <cell r="B514" t="str">
            <v>03</v>
          </cell>
          <cell r="C514">
            <v>39082</v>
          </cell>
          <cell r="D514" t="str">
            <v>G20000</v>
          </cell>
          <cell r="E514" t="str">
            <v>G20000</v>
          </cell>
          <cell r="F514">
            <v>3384184.93</v>
          </cell>
        </row>
        <row r="515">
          <cell r="A515" t="str">
            <v>03GR1000</v>
          </cell>
          <cell r="B515" t="str">
            <v>03</v>
          </cell>
          <cell r="C515">
            <v>39082</v>
          </cell>
          <cell r="D515" t="str">
            <v>GR1000</v>
          </cell>
          <cell r="E515" t="str">
            <v>GR1000</v>
          </cell>
          <cell r="F515">
            <v>-10415621.760199999</v>
          </cell>
        </row>
        <row r="516">
          <cell r="A516" t="str">
            <v>03GR16000</v>
          </cell>
          <cell r="B516" t="str">
            <v>03</v>
          </cell>
          <cell r="C516">
            <v>39082</v>
          </cell>
          <cell r="D516" t="str">
            <v>GR16000</v>
          </cell>
          <cell r="E516" t="str">
            <v>GR16000</v>
          </cell>
          <cell r="F516">
            <v>53685673</v>
          </cell>
        </row>
        <row r="517">
          <cell r="A517" t="str">
            <v>03GR16010</v>
          </cell>
          <cell r="B517" t="str">
            <v>03</v>
          </cell>
          <cell r="C517">
            <v>39082</v>
          </cell>
          <cell r="D517" t="str">
            <v>GR16010</v>
          </cell>
          <cell r="E517" t="str">
            <v>GR16010</v>
          </cell>
          <cell r="F517">
            <v>53685673</v>
          </cell>
        </row>
        <row r="518">
          <cell r="A518" t="str">
            <v>03GR16999</v>
          </cell>
          <cell r="B518" t="str">
            <v>03</v>
          </cell>
          <cell r="C518">
            <v>39082</v>
          </cell>
          <cell r="D518" t="str">
            <v>GR16999</v>
          </cell>
          <cell r="E518" t="str">
            <v>GR16999</v>
          </cell>
          <cell r="F518">
            <v>3384184.93</v>
          </cell>
        </row>
        <row r="519">
          <cell r="A519" t="str">
            <v>03GR17011</v>
          </cell>
          <cell r="B519" t="str">
            <v>03</v>
          </cell>
          <cell r="C519">
            <v>39082</v>
          </cell>
          <cell r="D519" t="str">
            <v>GR17011</v>
          </cell>
          <cell r="E519" t="str">
            <v>GR17011</v>
          </cell>
          <cell r="F519">
            <v>114198236.82999998</v>
          </cell>
        </row>
        <row r="520">
          <cell r="A520" t="str">
            <v>03GR17012</v>
          </cell>
          <cell r="B520" t="str">
            <v>03</v>
          </cell>
          <cell r="C520">
            <v>39082</v>
          </cell>
          <cell r="D520" t="str">
            <v>GR17012</v>
          </cell>
          <cell r="E520" t="str">
            <v>GR17012</v>
          </cell>
          <cell r="F520">
            <v>129341829.56</v>
          </cell>
        </row>
        <row r="521">
          <cell r="A521" t="str">
            <v>03GR170131</v>
          </cell>
          <cell r="B521" t="str">
            <v>03</v>
          </cell>
          <cell r="C521">
            <v>39082</v>
          </cell>
          <cell r="D521" t="str">
            <v>GR170131</v>
          </cell>
          <cell r="E521" t="str">
            <v>GR170131</v>
          </cell>
          <cell r="F521">
            <v>247174070.12</v>
          </cell>
        </row>
        <row r="522">
          <cell r="A522" t="str">
            <v>03GR170132</v>
          </cell>
          <cell r="B522" t="str">
            <v>03</v>
          </cell>
          <cell r="C522">
            <v>39082</v>
          </cell>
          <cell r="D522" t="str">
            <v>GR170132</v>
          </cell>
          <cell r="E522" t="str">
            <v>GR170132</v>
          </cell>
          <cell r="F522">
            <v>59598335</v>
          </cell>
        </row>
        <row r="523">
          <cell r="A523" t="str">
            <v>03GR170133</v>
          </cell>
          <cell r="B523" t="str">
            <v>03</v>
          </cell>
          <cell r="C523">
            <v>39082</v>
          </cell>
          <cell r="D523" t="str">
            <v>GR170133</v>
          </cell>
          <cell r="E523" t="str">
            <v>GR170133</v>
          </cell>
          <cell r="F523">
            <v>9416550.9700000007</v>
          </cell>
        </row>
        <row r="524">
          <cell r="A524" t="str">
            <v>03GR170134</v>
          </cell>
          <cell r="B524" t="str">
            <v>03</v>
          </cell>
          <cell r="C524">
            <v>39082</v>
          </cell>
          <cell r="D524" t="str">
            <v>GR170134</v>
          </cell>
          <cell r="E524" t="str">
            <v>GR170134</v>
          </cell>
          <cell r="F524">
            <v>897068.82</v>
          </cell>
        </row>
        <row r="525">
          <cell r="A525" t="str">
            <v>03GR170135</v>
          </cell>
          <cell r="B525" t="str">
            <v>03</v>
          </cell>
          <cell r="C525">
            <v>39082</v>
          </cell>
          <cell r="D525" t="str">
            <v>GR170135</v>
          </cell>
          <cell r="E525" t="str">
            <v>GR170135</v>
          </cell>
          <cell r="F525">
            <v>8519482.1500000004</v>
          </cell>
        </row>
        <row r="526">
          <cell r="A526" t="str">
            <v>03GR17500</v>
          </cell>
          <cell r="B526" t="str">
            <v>03</v>
          </cell>
          <cell r="C526">
            <v>39082</v>
          </cell>
          <cell r="D526" t="str">
            <v>GR17500</v>
          </cell>
          <cell r="E526" t="str">
            <v>GR17500</v>
          </cell>
          <cell r="F526">
            <v>996000</v>
          </cell>
        </row>
        <row r="527">
          <cell r="A527" t="str">
            <v>03GR2000</v>
          </cell>
          <cell r="B527" t="str">
            <v>03</v>
          </cell>
          <cell r="C527">
            <v>39082</v>
          </cell>
          <cell r="D527" t="str">
            <v>GR2000</v>
          </cell>
          <cell r="E527" t="str">
            <v>GR2000</v>
          </cell>
          <cell r="F527">
            <v>-10101979.680000002</v>
          </cell>
        </row>
        <row r="528">
          <cell r="A528" t="str">
            <v>03GR2020</v>
          </cell>
          <cell r="B528" t="str">
            <v>03</v>
          </cell>
          <cell r="C528">
            <v>39082</v>
          </cell>
          <cell r="D528" t="str">
            <v>GR2020</v>
          </cell>
          <cell r="E528" t="str">
            <v>GR2020</v>
          </cell>
          <cell r="F528">
            <v>-3.0297542252810672E-11</v>
          </cell>
        </row>
        <row r="529">
          <cell r="A529" t="str">
            <v>03GR2040</v>
          </cell>
          <cell r="B529" t="str">
            <v>03</v>
          </cell>
          <cell r="C529">
            <v>39082</v>
          </cell>
          <cell r="D529" t="str">
            <v>GR2040</v>
          </cell>
          <cell r="E529" t="str">
            <v>GR2040</v>
          </cell>
          <cell r="F529">
            <v>-10101979.680000002</v>
          </cell>
        </row>
        <row r="530">
          <cell r="A530" t="str">
            <v>03GR21000</v>
          </cell>
          <cell r="B530" t="str">
            <v>03</v>
          </cell>
          <cell r="C530">
            <v>39082</v>
          </cell>
          <cell r="D530" t="str">
            <v>GR21000</v>
          </cell>
          <cell r="E530" t="str">
            <v>GR21000</v>
          </cell>
          <cell r="F530">
            <v>1089266837.2250261</v>
          </cell>
        </row>
        <row r="531">
          <cell r="A531" t="str">
            <v>03GR3010</v>
          </cell>
          <cell r="B531" t="str">
            <v>03</v>
          </cell>
          <cell r="C531">
            <v>39082</v>
          </cell>
          <cell r="D531" t="str">
            <v>GR3010</v>
          </cell>
          <cell r="E531" t="str">
            <v>GR3010</v>
          </cell>
          <cell r="F531">
            <v>-8843017.6399999987</v>
          </cell>
        </row>
        <row r="532">
          <cell r="A532" t="str">
            <v>03GR3020</v>
          </cell>
          <cell r="B532" t="str">
            <v>03</v>
          </cell>
          <cell r="C532">
            <v>39082</v>
          </cell>
          <cell r="D532" t="str">
            <v>GR3020</v>
          </cell>
          <cell r="E532" t="str">
            <v>GR3020</v>
          </cell>
          <cell r="F532">
            <v>-1673229857.7300558</v>
          </cell>
        </row>
        <row r="533">
          <cell r="A533" t="str">
            <v>03GR30210</v>
          </cell>
          <cell r="B533" t="str">
            <v>03</v>
          </cell>
          <cell r="C533">
            <v>39082</v>
          </cell>
          <cell r="D533" t="str">
            <v>GR30210</v>
          </cell>
          <cell r="E533" t="str">
            <v>GR30210</v>
          </cell>
          <cell r="F533">
            <v>-4276683.43</v>
          </cell>
        </row>
        <row r="534">
          <cell r="A534" t="str">
            <v>03GR302106</v>
          </cell>
          <cell r="B534" t="str">
            <v>03</v>
          </cell>
          <cell r="C534">
            <v>39082</v>
          </cell>
          <cell r="D534" t="str">
            <v>GR302106</v>
          </cell>
          <cell r="E534" t="str">
            <v>GR302106</v>
          </cell>
          <cell r="F534">
            <v>-7030141.3500555558</v>
          </cell>
        </row>
        <row r="535">
          <cell r="A535" t="str">
            <v>03GR30210NO</v>
          </cell>
          <cell r="B535" t="str">
            <v>03</v>
          </cell>
          <cell r="C535">
            <v>39082</v>
          </cell>
          <cell r="D535" t="str">
            <v>GR30210NO</v>
          </cell>
          <cell r="E535" t="str">
            <v>GR30210NO</v>
          </cell>
          <cell r="F535">
            <v>4276683.43</v>
          </cell>
        </row>
        <row r="536">
          <cell r="A536" t="str">
            <v>03GR30211</v>
          </cell>
          <cell r="B536" t="str">
            <v>03</v>
          </cell>
          <cell r="C536">
            <v>39082</v>
          </cell>
          <cell r="D536" t="str">
            <v>GR30211</v>
          </cell>
          <cell r="E536" t="str">
            <v>GR30211</v>
          </cell>
          <cell r="F536">
            <v>-102863362.14</v>
          </cell>
        </row>
        <row r="537">
          <cell r="A537" t="str">
            <v>03GR30211NO</v>
          </cell>
          <cell r="B537" t="str">
            <v>03</v>
          </cell>
          <cell r="C537">
            <v>39082</v>
          </cell>
          <cell r="D537" t="str">
            <v>GR30211NO</v>
          </cell>
          <cell r="E537" t="str">
            <v>GR30211NO</v>
          </cell>
          <cell r="F537">
            <v>102749874.19</v>
          </cell>
        </row>
        <row r="538">
          <cell r="A538" t="str">
            <v>03GR30211SI</v>
          </cell>
          <cell r="B538" t="str">
            <v>03</v>
          </cell>
          <cell r="C538">
            <v>39082</v>
          </cell>
          <cell r="D538" t="str">
            <v>GR30211SI</v>
          </cell>
          <cell r="E538" t="str">
            <v>GR30211SI</v>
          </cell>
          <cell r="F538">
            <v>113487.95</v>
          </cell>
        </row>
        <row r="539">
          <cell r="A539" t="str">
            <v>03GR30212</v>
          </cell>
          <cell r="B539" t="str">
            <v>03</v>
          </cell>
          <cell r="C539">
            <v>39082</v>
          </cell>
          <cell r="D539" t="str">
            <v>GR30212</v>
          </cell>
          <cell r="E539" t="str">
            <v>GR30212</v>
          </cell>
          <cell r="F539">
            <v>-85813371.379999995</v>
          </cell>
        </row>
        <row r="540">
          <cell r="A540" t="str">
            <v>03GR30212NO</v>
          </cell>
          <cell r="B540" t="str">
            <v>03</v>
          </cell>
          <cell r="C540">
            <v>39082</v>
          </cell>
          <cell r="D540" t="str">
            <v>GR30212NO</v>
          </cell>
          <cell r="E540" t="str">
            <v>GR30212NO</v>
          </cell>
          <cell r="F540">
            <v>83589747.890000001</v>
          </cell>
        </row>
        <row r="541">
          <cell r="A541" t="str">
            <v>03GR30212SI</v>
          </cell>
          <cell r="B541" t="str">
            <v>03</v>
          </cell>
          <cell r="C541">
            <v>39082</v>
          </cell>
          <cell r="D541" t="str">
            <v>GR30212SI</v>
          </cell>
          <cell r="E541" t="str">
            <v>GR30212SI</v>
          </cell>
          <cell r="F541">
            <v>2223623.4900000002</v>
          </cell>
        </row>
        <row r="542">
          <cell r="A542" t="str">
            <v>03GR30213</v>
          </cell>
          <cell r="B542" t="str">
            <v>03</v>
          </cell>
          <cell r="C542">
            <v>39082</v>
          </cell>
          <cell r="D542" t="str">
            <v>GR30213</v>
          </cell>
          <cell r="E542" t="str">
            <v>GR30213</v>
          </cell>
          <cell r="F542">
            <v>-3079588.6</v>
          </cell>
        </row>
        <row r="543">
          <cell r="A543" t="str">
            <v>03GR30213NO</v>
          </cell>
          <cell r="B543" t="str">
            <v>03</v>
          </cell>
          <cell r="C543">
            <v>39082</v>
          </cell>
          <cell r="D543" t="str">
            <v>GR30213NO</v>
          </cell>
          <cell r="E543" t="str">
            <v>GR30213NO</v>
          </cell>
          <cell r="F543">
            <v>3079588.6</v>
          </cell>
        </row>
        <row r="544">
          <cell r="A544" t="str">
            <v>03GR30214</v>
          </cell>
          <cell r="B544" t="str">
            <v>03</v>
          </cell>
          <cell r="C544">
            <v>39082</v>
          </cell>
          <cell r="D544" t="str">
            <v>GR30214</v>
          </cell>
          <cell r="E544" t="str">
            <v>GR30214</v>
          </cell>
          <cell r="F544">
            <v>-1385734570.6500001</v>
          </cell>
        </row>
        <row r="545">
          <cell r="A545" t="str">
            <v>03GR30214NO</v>
          </cell>
          <cell r="B545" t="str">
            <v>03</v>
          </cell>
          <cell r="C545">
            <v>39082</v>
          </cell>
          <cell r="D545" t="str">
            <v>GR30214NO</v>
          </cell>
          <cell r="E545" t="str">
            <v>GR30214NO</v>
          </cell>
          <cell r="F545">
            <v>1245993407.52</v>
          </cell>
        </row>
        <row r="546">
          <cell r="A546" t="str">
            <v>03GR30214SI</v>
          </cell>
          <cell r="B546" t="str">
            <v>03</v>
          </cell>
          <cell r="C546">
            <v>39082</v>
          </cell>
          <cell r="D546" t="str">
            <v>GR30214SI</v>
          </cell>
          <cell r="E546" t="str">
            <v>GR30214SI</v>
          </cell>
          <cell r="F546">
            <v>139741163.13</v>
          </cell>
        </row>
        <row r="547">
          <cell r="A547" t="str">
            <v>03GR30215</v>
          </cell>
          <cell r="B547" t="str">
            <v>03</v>
          </cell>
          <cell r="C547">
            <v>39082</v>
          </cell>
          <cell r="D547" t="str">
            <v>GR30215</v>
          </cell>
          <cell r="E547" t="str">
            <v>GR30215</v>
          </cell>
          <cell r="F547">
            <v>-32120150.580000002</v>
          </cell>
        </row>
        <row r="548">
          <cell r="A548" t="str">
            <v>03GR30215NO</v>
          </cell>
          <cell r="B548" t="str">
            <v>03</v>
          </cell>
          <cell r="C548">
            <v>39082</v>
          </cell>
          <cell r="D548" t="str">
            <v>GR30215NO</v>
          </cell>
          <cell r="E548" t="str">
            <v>GR30215NO</v>
          </cell>
          <cell r="F548">
            <v>32120150.580000002</v>
          </cell>
        </row>
        <row r="549">
          <cell r="A549" t="str">
            <v>03GR30216</v>
          </cell>
          <cell r="B549" t="str">
            <v>03</v>
          </cell>
          <cell r="C549">
            <v>39082</v>
          </cell>
          <cell r="D549" t="str">
            <v>GR30216</v>
          </cell>
          <cell r="E549" t="str">
            <v>GR30216</v>
          </cell>
          <cell r="F549">
            <v>-2753457.9200555561</v>
          </cell>
        </row>
        <row r="550">
          <cell r="A550" t="str">
            <v>03GR30216NO</v>
          </cell>
          <cell r="B550" t="str">
            <v>03</v>
          </cell>
          <cell r="C550">
            <v>39082</v>
          </cell>
          <cell r="D550" t="str">
            <v>GR30216NO</v>
          </cell>
          <cell r="E550" t="str">
            <v>GR30216NO</v>
          </cell>
          <cell r="F550">
            <v>2753457.9200555561</v>
          </cell>
        </row>
        <row r="551">
          <cell r="A551" t="str">
            <v>03GR30222</v>
          </cell>
          <cell r="B551" t="str">
            <v>03</v>
          </cell>
          <cell r="C551">
            <v>39082</v>
          </cell>
          <cell r="D551" t="str">
            <v>GR30222</v>
          </cell>
          <cell r="E551" t="str">
            <v>GR30222</v>
          </cell>
          <cell r="F551">
            <v>-724012.25</v>
          </cell>
        </row>
        <row r="552">
          <cell r="A552" t="str">
            <v>03GR30223</v>
          </cell>
          <cell r="B552" t="str">
            <v>03</v>
          </cell>
          <cell r="C552">
            <v>39082</v>
          </cell>
          <cell r="D552" t="str">
            <v>GR30223</v>
          </cell>
          <cell r="E552" t="str">
            <v>GR30223</v>
          </cell>
          <cell r="F552">
            <v>-19821152.859999999</v>
          </cell>
        </row>
        <row r="553">
          <cell r="A553" t="str">
            <v>03GR30224</v>
          </cell>
          <cell r="B553" t="str">
            <v>03</v>
          </cell>
          <cell r="C553">
            <v>39082</v>
          </cell>
          <cell r="D553" t="str">
            <v>GR30224</v>
          </cell>
          <cell r="E553" t="str">
            <v>GR30224</v>
          </cell>
          <cell r="F553">
            <v>-36043507.920000002</v>
          </cell>
        </row>
        <row r="554">
          <cell r="A554" t="str">
            <v>03GR3030</v>
          </cell>
          <cell r="B554" t="str">
            <v>03</v>
          </cell>
          <cell r="C554">
            <v>39082</v>
          </cell>
          <cell r="D554" t="str">
            <v>GR3030</v>
          </cell>
          <cell r="E554" t="str">
            <v>GR3030</v>
          </cell>
          <cell r="F554">
            <v>-12586289.030000003</v>
          </cell>
        </row>
        <row r="555">
          <cell r="A555" t="str">
            <v>03GR30401</v>
          </cell>
          <cell r="B555" t="str">
            <v>03</v>
          </cell>
          <cell r="C555">
            <v>39082</v>
          </cell>
          <cell r="D555" t="str">
            <v>GR30401</v>
          </cell>
          <cell r="E555" t="str">
            <v>GR30401</v>
          </cell>
          <cell r="F555">
            <v>-1014483.52</v>
          </cell>
        </row>
        <row r="556">
          <cell r="A556" t="str">
            <v>03GR30402</v>
          </cell>
          <cell r="B556" t="str">
            <v>03</v>
          </cell>
          <cell r="C556">
            <v>39082</v>
          </cell>
          <cell r="D556" t="str">
            <v>GR30402</v>
          </cell>
          <cell r="E556" t="str">
            <v>GR30402</v>
          </cell>
          <cell r="F556">
            <v>-5991298.1100000003</v>
          </cell>
        </row>
        <row r="557">
          <cell r="A557" t="str">
            <v>03GR30403</v>
          </cell>
          <cell r="B557" t="str">
            <v>03</v>
          </cell>
          <cell r="C557">
            <v>39082</v>
          </cell>
          <cell r="D557" t="str">
            <v>GR30403</v>
          </cell>
          <cell r="E557" t="str">
            <v>GR30403</v>
          </cell>
          <cell r="F557">
            <v>-2951931.13</v>
          </cell>
        </row>
        <row r="558">
          <cell r="A558" t="str">
            <v>03GR3099</v>
          </cell>
          <cell r="B558" t="str">
            <v>03</v>
          </cell>
          <cell r="C558">
            <v>39082</v>
          </cell>
          <cell r="D558" t="str">
            <v>GR3099</v>
          </cell>
          <cell r="E558" t="str">
            <v>GR3099</v>
          </cell>
          <cell r="F558">
            <v>22093211.505229469</v>
          </cell>
        </row>
        <row r="559">
          <cell r="A559" t="str">
            <v>03GR30991</v>
          </cell>
          <cell r="B559" t="str">
            <v>03</v>
          </cell>
          <cell r="C559">
            <v>39082</v>
          </cell>
          <cell r="D559" t="str">
            <v>GR30991</v>
          </cell>
          <cell r="E559" t="str">
            <v>GR30991</v>
          </cell>
          <cell r="F559">
            <v>6345800.1800000006</v>
          </cell>
        </row>
        <row r="560">
          <cell r="A560" t="str">
            <v>03GR30992</v>
          </cell>
          <cell r="B560" t="str">
            <v>03</v>
          </cell>
          <cell r="C560">
            <v>39082</v>
          </cell>
          <cell r="D560" t="str">
            <v>GR30992</v>
          </cell>
          <cell r="E560" t="str">
            <v>GR30992</v>
          </cell>
          <cell r="F560">
            <v>15747411.325229468</v>
          </cell>
        </row>
        <row r="561">
          <cell r="A561" t="str">
            <v>03GR3099CMI</v>
          </cell>
          <cell r="B561" t="str">
            <v>03</v>
          </cell>
          <cell r="C561">
            <v>39082</v>
          </cell>
          <cell r="D561" t="str">
            <v>GR3099CMI</v>
          </cell>
          <cell r="E561" t="str">
            <v>GR3099CMI</v>
          </cell>
          <cell r="F561">
            <v>22093211.505229469</v>
          </cell>
        </row>
        <row r="562">
          <cell r="A562" t="str">
            <v>03GR31000</v>
          </cell>
          <cell r="B562" t="str">
            <v>03</v>
          </cell>
          <cell r="C562">
            <v>39082</v>
          </cell>
          <cell r="D562" t="str">
            <v>GR31000</v>
          </cell>
          <cell r="E562" t="str">
            <v>GR31000</v>
          </cell>
          <cell r="F562">
            <v>-117493307.67</v>
          </cell>
        </row>
        <row r="563">
          <cell r="A563" t="str">
            <v>03GR31010</v>
          </cell>
          <cell r="B563" t="str">
            <v>03</v>
          </cell>
          <cell r="C563">
            <v>39082</v>
          </cell>
          <cell r="D563" t="str">
            <v>GR31010</v>
          </cell>
          <cell r="E563" t="str">
            <v>GR31010</v>
          </cell>
          <cell r="F563">
            <v>-40114058.840000004</v>
          </cell>
        </row>
        <row r="564">
          <cell r="A564" t="str">
            <v>03GR31020</v>
          </cell>
          <cell r="B564" t="str">
            <v>03</v>
          </cell>
          <cell r="C564">
            <v>39082</v>
          </cell>
          <cell r="D564" t="str">
            <v>GR31020</v>
          </cell>
          <cell r="E564" t="str">
            <v>GR31020</v>
          </cell>
          <cell r="F564">
            <v>-16073171.500000002</v>
          </cell>
        </row>
        <row r="565">
          <cell r="A565" t="str">
            <v>03GR31030</v>
          </cell>
          <cell r="B565" t="str">
            <v>03</v>
          </cell>
          <cell r="C565">
            <v>39082</v>
          </cell>
          <cell r="D565" t="str">
            <v>GR31030</v>
          </cell>
          <cell r="E565" t="str">
            <v>GR31030</v>
          </cell>
          <cell r="F565">
            <v>-12705689.91</v>
          </cell>
        </row>
        <row r="566">
          <cell r="A566" t="str">
            <v>03GR31040</v>
          </cell>
          <cell r="B566" t="str">
            <v>03</v>
          </cell>
          <cell r="C566">
            <v>39082</v>
          </cell>
          <cell r="D566" t="str">
            <v>GR31040</v>
          </cell>
          <cell r="E566" t="str">
            <v>GR31040</v>
          </cell>
          <cell r="F566">
            <v>-48600387.420000002</v>
          </cell>
        </row>
        <row r="567">
          <cell r="A567" t="str">
            <v>03GR32000</v>
          </cell>
          <cell r="B567" t="str">
            <v>03</v>
          </cell>
          <cell r="C567">
            <v>39082</v>
          </cell>
          <cell r="D567" t="str">
            <v>GR32000</v>
          </cell>
          <cell r="E567" t="str">
            <v>GR32000</v>
          </cell>
          <cell r="F567">
            <v>-17436141.91</v>
          </cell>
        </row>
        <row r="568">
          <cell r="A568" t="str">
            <v>03GR32010</v>
          </cell>
          <cell r="B568" t="str">
            <v>03</v>
          </cell>
          <cell r="C568">
            <v>39082</v>
          </cell>
          <cell r="D568" t="str">
            <v>GR32010</v>
          </cell>
          <cell r="E568" t="str">
            <v>GR32010</v>
          </cell>
          <cell r="F568">
            <v>-14180605.91</v>
          </cell>
        </row>
        <row r="569">
          <cell r="A569" t="str">
            <v>03GR34000</v>
          </cell>
          <cell r="B569" t="str">
            <v>03</v>
          </cell>
          <cell r="C569">
            <v>39082</v>
          </cell>
          <cell r="D569" t="str">
            <v>GR34000</v>
          </cell>
          <cell r="E569" t="str">
            <v>GR34000</v>
          </cell>
          <cell r="F569">
            <v>364956.35</v>
          </cell>
        </row>
        <row r="570">
          <cell r="A570" t="str">
            <v>03GR35000</v>
          </cell>
          <cell r="B570" t="str">
            <v>03</v>
          </cell>
          <cell r="C570">
            <v>39082</v>
          </cell>
          <cell r="D570" t="str">
            <v>GR35000</v>
          </cell>
          <cell r="E570" t="str">
            <v>GR35000</v>
          </cell>
          <cell r="F570">
            <v>-79525.570000000007</v>
          </cell>
        </row>
        <row r="571">
          <cell r="A571" t="str">
            <v>03GR36000</v>
          </cell>
          <cell r="B571" t="str">
            <v>03</v>
          </cell>
          <cell r="C571">
            <v>39082</v>
          </cell>
          <cell r="D571" t="str">
            <v>GR36000</v>
          </cell>
          <cell r="E571" t="str">
            <v>GR36000</v>
          </cell>
          <cell r="F571">
            <v>7790764.8500000006</v>
          </cell>
        </row>
        <row r="572">
          <cell r="A572" t="str">
            <v>03GR5000</v>
          </cell>
          <cell r="B572" t="str">
            <v>03</v>
          </cell>
          <cell r="C572">
            <v>39082</v>
          </cell>
          <cell r="D572" t="str">
            <v>GR5000</v>
          </cell>
          <cell r="E572" t="str">
            <v>GR5000</v>
          </cell>
          <cell r="F572">
            <v>-73396.47</v>
          </cell>
        </row>
        <row r="573">
          <cell r="A573" t="str">
            <v>03GR50020</v>
          </cell>
          <cell r="B573" t="str">
            <v>03</v>
          </cell>
          <cell r="C573">
            <v>39082</v>
          </cell>
          <cell r="D573" t="str">
            <v>GR50020</v>
          </cell>
          <cell r="E573" t="str">
            <v>GR50020</v>
          </cell>
          <cell r="F573">
            <v>94816449.340000018</v>
          </cell>
        </row>
        <row r="574">
          <cell r="A574" t="str">
            <v>03GR50030</v>
          </cell>
          <cell r="B574" t="str">
            <v>03</v>
          </cell>
          <cell r="C574">
            <v>39082</v>
          </cell>
          <cell r="D574" t="str">
            <v>GR50030</v>
          </cell>
          <cell r="E574" t="str">
            <v>GR50030</v>
          </cell>
          <cell r="F574">
            <v>152828.01</v>
          </cell>
        </row>
        <row r="575">
          <cell r="A575" t="str">
            <v>03GR50040</v>
          </cell>
          <cell r="B575" t="str">
            <v>03</v>
          </cell>
          <cell r="C575">
            <v>39082</v>
          </cell>
          <cell r="D575" t="str">
            <v>GR50040</v>
          </cell>
          <cell r="E575" t="str">
            <v>GR50040</v>
          </cell>
          <cell r="F575">
            <v>22315141.400000002</v>
          </cell>
        </row>
        <row r="576">
          <cell r="A576" t="str">
            <v>03GR50060</v>
          </cell>
          <cell r="B576" t="str">
            <v>03</v>
          </cell>
          <cell r="C576">
            <v>39082</v>
          </cell>
          <cell r="D576" t="str">
            <v>GR50060</v>
          </cell>
          <cell r="E576" t="str">
            <v>GR50060</v>
          </cell>
          <cell r="F576">
            <v>11263280.65</v>
          </cell>
        </row>
        <row r="577">
          <cell r="A577" t="str">
            <v>03GR50090</v>
          </cell>
          <cell r="B577" t="str">
            <v>03</v>
          </cell>
          <cell r="C577">
            <v>39082</v>
          </cell>
          <cell r="D577" t="str">
            <v>GR50090</v>
          </cell>
          <cell r="E577" t="str">
            <v>GR50090</v>
          </cell>
          <cell r="F577">
            <v>-39943934.470000006</v>
          </cell>
        </row>
        <row r="578">
          <cell r="A578" t="str">
            <v>03GR50100</v>
          </cell>
          <cell r="B578" t="str">
            <v>03</v>
          </cell>
          <cell r="C578">
            <v>39082</v>
          </cell>
          <cell r="D578" t="str">
            <v>GR50100</v>
          </cell>
          <cell r="E578" t="str">
            <v>GR50100</v>
          </cell>
          <cell r="F578">
            <v>-3135121.51</v>
          </cell>
        </row>
        <row r="579">
          <cell r="A579" t="str">
            <v>03GR50110</v>
          </cell>
          <cell r="B579" t="str">
            <v>03</v>
          </cell>
          <cell r="C579">
            <v>39082</v>
          </cell>
          <cell r="D579" t="str">
            <v>GR50110</v>
          </cell>
          <cell r="E579" t="str">
            <v>GR50110</v>
          </cell>
          <cell r="F579">
            <v>6645834.46</v>
          </cell>
        </row>
        <row r="580">
          <cell r="A580" t="str">
            <v>03GR50135</v>
          </cell>
          <cell r="B580" t="str">
            <v>03</v>
          </cell>
          <cell r="C580">
            <v>39082</v>
          </cell>
          <cell r="D580" t="str">
            <v>GR50135</v>
          </cell>
          <cell r="E580" t="str">
            <v>GR50135</v>
          </cell>
          <cell r="F580">
            <v>11263280.65</v>
          </cell>
        </row>
        <row r="581">
          <cell r="A581" t="str">
            <v>03GR50140</v>
          </cell>
          <cell r="B581" t="str">
            <v>03</v>
          </cell>
          <cell r="C581">
            <v>39082</v>
          </cell>
          <cell r="D581" t="str">
            <v>GR50140</v>
          </cell>
          <cell r="E581" t="str">
            <v>GR50140</v>
          </cell>
          <cell r="F581">
            <v>-40888.92</v>
          </cell>
        </row>
        <row r="582">
          <cell r="A582" t="str">
            <v>03GR50170</v>
          </cell>
          <cell r="B582" t="str">
            <v>03</v>
          </cell>
          <cell r="C582">
            <v>39082</v>
          </cell>
          <cell r="D582" t="str">
            <v>GR50170</v>
          </cell>
          <cell r="E582" t="str">
            <v>GR50170</v>
          </cell>
          <cell r="F582">
            <v>-81089648.299999997</v>
          </cell>
        </row>
        <row r="583">
          <cell r="A583" t="str">
            <v>03GR50180</v>
          </cell>
          <cell r="B583" t="str">
            <v>03</v>
          </cell>
          <cell r="C583">
            <v>39082</v>
          </cell>
          <cell r="D583" t="str">
            <v>GR50180</v>
          </cell>
          <cell r="E583" t="str">
            <v>GR50180</v>
          </cell>
          <cell r="F583">
            <v>-1565239839.4699998</v>
          </cell>
        </row>
        <row r="584">
          <cell r="A584" t="str">
            <v>03GR50190</v>
          </cell>
          <cell r="B584" t="str">
            <v>03</v>
          </cell>
          <cell r="C584">
            <v>39082</v>
          </cell>
          <cell r="D584" t="str">
            <v>GR50190</v>
          </cell>
          <cell r="E584" t="str">
            <v>GR50190</v>
          </cell>
          <cell r="F584">
            <v>-231661145.53</v>
          </cell>
        </row>
        <row r="585">
          <cell r="A585" t="str">
            <v>03GR50200</v>
          </cell>
          <cell r="B585" t="str">
            <v>03</v>
          </cell>
          <cell r="C585">
            <v>39082</v>
          </cell>
          <cell r="D585" t="str">
            <v>GR50200</v>
          </cell>
          <cell r="E585" t="str">
            <v>GR50200</v>
          </cell>
          <cell r="F585">
            <v>118053461.55999999</v>
          </cell>
        </row>
        <row r="586">
          <cell r="A586" t="str">
            <v>03GR50210</v>
          </cell>
          <cell r="B586" t="str">
            <v>03</v>
          </cell>
          <cell r="C586">
            <v>39082</v>
          </cell>
          <cell r="D586" t="str">
            <v>GR50210</v>
          </cell>
          <cell r="E586" t="str">
            <v>GR50210</v>
          </cell>
          <cell r="F586">
            <v>6907988.4700000007</v>
          </cell>
        </row>
        <row r="587">
          <cell r="A587" t="str">
            <v>03GR50235</v>
          </cell>
          <cell r="B587" t="str">
            <v>03</v>
          </cell>
          <cell r="C587">
            <v>39082</v>
          </cell>
          <cell r="D587" t="str">
            <v>GR50235</v>
          </cell>
          <cell r="E587" t="str">
            <v>GR50235</v>
          </cell>
          <cell r="F587">
            <v>-811518.34</v>
          </cell>
        </row>
        <row r="588">
          <cell r="A588" t="str">
            <v>03GR50238</v>
          </cell>
          <cell r="B588" t="str">
            <v>03</v>
          </cell>
          <cell r="C588">
            <v>39082</v>
          </cell>
          <cell r="D588" t="str">
            <v>GR50238</v>
          </cell>
          <cell r="E588" t="str">
            <v>GR50238</v>
          </cell>
          <cell r="F588">
            <v>-888088.59</v>
          </cell>
        </row>
        <row r="589">
          <cell r="A589" t="str">
            <v>03GR7000</v>
          </cell>
          <cell r="B589" t="str">
            <v>03</v>
          </cell>
          <cell r="C589">
            <v>39082</v>
          </cell>
          <cell r="D589" t="str">
            <v>GR7000</v>
          </cell>
          <cell r="E589" t="str">
            <v>GR7000</v>
          </cell>
          <cell r="F589">
            <v>-3947054.07</v>
          </cell>
        </row>
        <row r="590">
          <cell r="A590" t="str">
            <v>0311100000002</v>
          </cell>
          <cell r="B590" t="str">
            <v>03</v>
          </cell>
          <cell r="C590">
            <v>39082</v>
          </cell>
          <cell r="D590" t="str">
            <v>11100000002</v>
          </cell>
          <cell r="E590" t="str">
            <v>R1000</v>
          </cell>
          <cell r="F590">
            <v>-10415621.760199999</v>
          </cell>
        </row>
        <row r="591">
          <cell r="A591" t="str">
            <v>0321110000001</v>
          </cell>
          <cell r="B591" t="str">
            <v>03</v>
          </cell>
          <cell r="C591">
            <v>39082</v>
          </cell>
          <cell r="D591" t="str">
            <v>21110000001</v>
          </cell>
          <cell r="E591" t="str">
            <v>R16010</v>
          </cell>
          <cell r="F591">
            <v>53685673</v>
          </cell>
        </row>
        <row r="592">
          <cell r="A592" t="str">
            <v>0321600000002</v>
          </cell>
          <cell r="B592" t="str">
            <v>03</v>
          </cell>
          <cell r="C592">
            <v>39082</v>
          </cell>
          <cell r="D592" t="str">
            <v>21600000002</v>
          </cell>
          <cell r="E592" t="str">
            <v>R16999</v>
          </cell>
          <cell r="F592">
            <v>3384184.93</v>
          </cell>
        </row>
        <row r="593">
          <cell r="A593" t="str">
            <v>0321211100001</v>
          </cell>
          <cell r="B593" t="str">
            <v>03</v>
          </cell>
          <cell r="C593">
            <v>39082</v>
          </cell>
          <cell r="D593" t="str">
            <v>21211100001</v>
          </cell>
          <cell r="E593" t="str">
            <v>R17011</v>
          </cell>
          <cell r="F593">
            <v>106278874.03999999</v>
          </cell>
        </row>
        <row r="594">
          <cell r="A594" t="str">
            <v>0321211100003</v>
          </cell>
          <cell r="B594" t="str">
            <v>03</v>
          </cell>
          <cell r="C594">
            <v>39082</v>
          </cell>
          <cell r="D594" t="str">
            <v>21211100003</v>
          </cell>
          <cell r="E594" t="str">
            <v>R17011</v>
          </cell>
          <cell r="F594">
            <v>1814682.07</v>
          </cell>
        </row>
        <row r="595">
          <cell r="A595" t="str">
            <v>0321214000001</v>
          </cell>
          <cell r="B595" t="str">
            <v>03</v>
          </cell>
          <cell r="C595">
            <v>39082</v>
          </cell>
          <cell r="D595" t="str">
            <v>21214000001</v>
          </cell>
          <cell r="E595" t="str">
            <v>R17011</v>
          </cell>
          <cell r="F595">
            <v>96158.15</v>
          </cell>
        </row>
        <row r="596">
          <cell r="A596" t="str">
            <v>0321214100001</v>
          </cell>
          <cell r="B596" t="str">
            <v>03</v>
          </cell>
          <cell r="C596">
            <v>39082</v>
          </cell>
          <cell r="D596" t="str">
            <v>21214100001</v>
          </cell>
          <cell r="E596" t="str">
            <v>R17011</v>
          </cell>
          <cell r="F596">
            <v>3296188.08</v>
          </cell>
        </row>
        <row r="597">
          <cell r="A597" t="str">
            <v>0321215000001</v>
          </cell>
          <cell r="B597" t="str">
            <v>03</v>
          </cell>
          <cell r="C597">
            <v>39082</v>
          </cell>
          <cell r="D597" t="str">
            <v>21215000001</v>
          </cell>
          <cell r="E597" t="str">
            <v>R17011</v>
          </cell>
          <cell r="F597">
            <v>2712334.49</v>
          </cell>
        </row>
        <row r="598">
          <cell r="A598" t="str">
            <v>0321212100001</v>
          </cell>
          <cell r="B598" t="str">
            <v>03</v>
          </cell>
          <cell r="C598">
            <v>39082</v>
          </cell>
          <cell r="D598" t="str">
            <v>21212100001</v>
          </cell>
          <cell r="E598" t="str">
            <v>R17012</v>
          </cell>
          <cell r="F598">
            <v>127274671.25</v>
          </cell>
        </row>
        <row r="599">
          <cell r="A599" t="str">
            <v>0321214000003</v>
          </cell>
          <cell r="B599" t="str">
            <v>03</v>
          </cell>
          <cell r="C599">
            <v>39082</v>
          </cell>
          <cell r="D599" t="str">
            <v>21214000003</v>
          </cell>
          <cell r="E599" t="str">
            <v>R17012</v>
          </cell>
          <cell r="F599">
            <v>37969.269999999997</v>
          </cell>
        </row>
        <row r="600">
          <cell r="A600" t="str">
            <v>0321215000002</v>
          </cell>
          <cell r="B600" t="str">
            <v>03</v>
          </cell>
          <cell r="C600">
            <v>39082</v>
          </cell>
          <cell r="D600" t="str">
            <v>21215000002</v>
          </cell>
          <cell r="E600" t="str">
            <v>R17012</v>
          </cell>
          <cell r="F600">
            <v>2029189.04</v>
          </cell>
        </row>
        <row r="601">
          <cell r="A601" t="str">
            <v>0321213100107</v>
          </cell>
          <cell r="B601" t="str">
            <v>03</v>
          </cell>
          <cell r="C601">
            <v>39082</v>
          </cell>
          <cell r="D601" t="str">
            <v>21213100107</v>
          </cell>
          <cell r="E601" t="str">
            <v>R170131</v>
          </cell>
          <cell r="F601">
            <v>247174070.12</v>
          </cell>
        </row>
        <row r="602">
          <cell r="A602" t="str">
            <v>0321213100112</v>
          </cell>
          <cell r="B602" t="str">
            <v>03</v>
          </cell>
          <cell r="C602">
            <v>39082</v>
          </cell>
          <cell r="D602" t="str">
            <v>21213100112</v>
          </cell>
          <cell r="E602" t="str">
            <v>R170132</v>
          </cell>
          <cell r="F602">
            <v>59598335</v>
          </cell>
        </row>
        <row r="603">
          <cell r="A603" t="str">
            <v>0321213100014</v>
          </cell>
          <cell r="B603" t="str">
            <v>03</v>
          </cell>
          <cell r="C603">
            <v>39082</v>
          </cell>
          <cell r="D603" t="str">
            <v>21213100014</v>
          </cell>
          <cell r="E603" t="str">
            <v>R170133</v>
          </cell>
          <cell r="F603">
            <v>27525</v>
          </cell>
        </row>
        <row r="604">
          <cell r="A604" t="str">
            <v>0321213100101</v>
          </cell>
          <cell r="B604" t="str">
            <v>03</v>
          </cell>
          <cell r="C604">
            <v>39082</v>
          </cell>
          <cell r="D604" t="str">
            <v>21213100101</v>
          </cell>
          <cell r="E604" t="str">
            <v>R170133</v>
          </cell>
          <cell r="F604">
            <v>4035200</v>
          </cell>
        </row>
        <row r="605">
          <cell r="A605" t="str">
            <v>0321213100103</v>
          </cell>
          <cell r="B605" t="str">
            <v>03</v>
          </cell>
          <cell r="C605">
            <v>39082</v>
          </cell>
          <cell r="D605" t="str">
            <v>21213100103</v>
          </cell>
          <cell r="E605" t="str">
            <v>R170133</v>
          </cell>
          <cell r="F605">
            <v>562917.71</v>
          </cell>
        </row>
        <row r="606">
          <cell r="A606" t="str">
            <v>0321213100104</v>
          </cell>
          <cell r="B606" t="str">
            <v>03</v>
          </cell>
          <cell r="C606">
            <v>39082</v>
          </cell>
          <cell r="D606" t="str">
            <v>21213100104</v>
          </cell>
          <cell r="E606" t="str">
            <v>R170133</v>
          </cell>
          <cell r="F606">
            <v>198133.06</v>
          </cell>
        </row>
        <row r="607">
          <cell r="A607" t="str">
            <v>0321213100105</v>
          </cell>
          <cell r="B607" t="str">
            <v>03</v>
          </cell>
          <cell r="C607">
            <v>39082</v>
          </cell>
          <cell r="D607" t="str">
            <v>21213100105</v>
          </cell>
          <cell r="E607" t="str">
            <v>R170133</v>
          </cell>
          <cell r="F607">
            <v>2401483.09</v>
          </cell>
        </row>
        <row r="608">
          <cell r="A608" t="str">
            <v>0321213100106</v>
          </cell>
          <cell r="B608" t="str">
            <v>03</v>
          </cell>
          <cell r="C608">
            <v>39082</v>
          </cell>
          <cell r="D608" t="str">
            <v>21213100106</v>
          </cell>
          <cell r="E608" t="str">
            <v>R170133</v>
          </cell>
          <cell r="F608">
            <v>646695.81999999995</v>
          </cell>
        </row>
        <row r="609">
          <cell r="A609" t="str">
            <v>0321213100109</v>
          </cell>
          <cell r="B609" t="str">
            <v>03</v>
          </cell>
          <cell r="C609">
            <v>39082</v>
          </cell>
          <cell r="D609" t="str">
            <v>21213100109</v>
          </cell>
          <cell r="E609" t="str">
            <v>R170133</v>
          </cell>
          <cell r="F609">
            <v>243901.21</v>
          </cell>
        </row>
        <row r="610">
          <cell r="A610" t="str">
            <v>0321213100110</v>
          </cell>
          <cell r="B610" t="str">
            <v>03</v>
          </cell>
          <cell r="C610">
            <v>39082</v>
          </cell>
          <cell r="D610" t="str">
            <v>21213100110</v>
          </cell>
          <cell r="E610" t="str">
            <v>R170133</v>
          </cell>
          <cell r="F610">
            <v>403626.26</v>
          </cell>
        </row>
        <row r="611">
          <cell r="A611" t="str">
            <v>0321214000102</v>
          </cell>
          <cell r="B611" t="str">
            <v>03</v>
          </cell>
          <cell r="C611">
            <v>39082</v>
          </cell>
          <cell r="D611" t="str">
            <v>21214000102</v>
          </cell>
          <cell r="E611" t="str">
            <v>R170133</v>
          </cell>
          <cell r="F611">
            <v>897068.82</v>
          </cell>
        </row>
        <row r="612">
          <cell r="A612" t="str">
            <v>03DEPDIVISAS</v>
          </cell>
          <cell r="B612" t="str">
            <v>03</v>
          </cell>
          <cell r="C612">
            <v>39082</v>
          </cell>
          <cell r="D612" t="str">
            <v>DEPDIVISAS</v>
          </cell>
          <cell r="E612" t="str">
            <v>R170134</v>
          </cell>
          <cell r="F612">
            <v>897068.82</v>
          </cell>
        </row>
        <row r="613">
          <cell r="A613" t="str">
            <v>03RESTOPLAZO</v>
          </cell>
          <cell r="B613" t="str">
            <v>03</v>
          </cell>
          <cell r="C613">
            <v>39082</v>
          </cell>
          <cell r="D613" t="str">
            <v>RESTOPLAZO</v>
          </cell>
          <cell r="E613" t="str">
            <v>R170135</v>
          </cell>
          <cell r="F613">
            <v>8519482.1500000004</v>
          </cell>
        </row>
        <row r="614">
          <cell r="A614" t="str">
            <v>0321213100011</v>
          </cell>
          <cell r="B614" t="str">
            <v>03</v>
          </cell>
          <cell r="C614">
            <v>39082</v>
          </cell>
          <cell r="D614" t="str">
            <v>21213100011</v>
          </cell>
          <cell r="E614" t="str">
            <v>R17500</v>
          </cell>
          <cell r="F614">
            <v>996000</v>
          </cell>
        </row>
        <row r="615">
          <cell r="A615" t="str">
            <v>0311210000001A</v>
          </cell>
          <cell r="B615" t="str">
            <v>03</v>
          </cell>
          <cell r="C615">
            <v>39082</v>
          </cell>
          <cell r="D615" t="str">
            <v>11210000001A</v>
          </cell>
          <cell r="E615" t="str">
            <v>R2020</v>
          </cell>
          <cell r="F615">
            <v>-3.0297542252810672E-11</v>
          </cell>
        </row>
        <row r="616">
          <cell r="A616" t="str">
            <v>0311231000001</v>
          </cell>
          <cell r="B616" t="str">
            <v>03</v>
          </cell>
          <cell r="C616">
            <v>39082</v>
          </cell>
          <cell r="D616" t="str">
            <v>11231000001</v>
          </cell>
          <cell r="E616" t="str">
            <v>R2040</v>
          </cell>
          <cell r="F616">
            <v>-8848779.6800000016</v>
          </cell>
        </row>
        <row r="617">
          <cell r="A617" t="str">
            <v>0311232000001</v>
          </cell>
          <cell r="B617" t="str">
            <v>03</v>
          </cell>
          <cell r="C617">
            <v>39082</v>
          </cell>
          <cell r="D617" t="str">
            <v>11232000001</v>
          </cell>
          <cell r="E617" t="str">
            <v>R2040</v>
          </cell>
          <cell r="F617">
            <v>-1253200</v>
          </cell>
        </row>
        <row r="618">
          <cell r="A618" t="str">
            <v>0311210000001P</v>
          </cell>
          <cell r="B618" t="str">
            <v>03</v>
          </cell>
          <cell r="C618">
            <v>39082</v>
          </cell>
          <cell r="D618" t="str">
            <v>11210000001P</v>
          </cell>
          <cell r="E618" t="str">
            <v>R21000</v>
          </cell>
          <cell r="F618">
            <v>1089266837.2250261</v>
          </cell>
        </row>
        <row r="619">
          <cell r="A619" t="str">
            <v>0311311000001</v>
          </cell>
          <cell r="B619" t="str">
            <v>03</v>
          </cell>
          <cell r="C619">
            <v>39082</v>
          </cell>
          <cell r="D619" t="str">
            <v>11311000001</v>
          </cell>
          <cell r="E619" t="str">
            <v>R3010</v>
          </cell>
          <cell r="F619">
            <v>-8843017.6399999987</v>
          </cell>
        </row>
        <row r="620">
          <cell r="A620" t="str">
            <v>0311312160017</v>
          </cell>
          <cell r="B620" t="str">
            <v>03</v>
          </cell>
          <cell r="C620">
            <v>39082</v>
          </cell>
          <cell r="D620" t="str">
            <v>11312160017</v>
          </cell>
          <cell r="E620" t="str">
            <v>R30210</v>
          </cell>
          <cell r="F620">
            <v>-782068</v>
          </cell>
        </row>
        <row r="621">
          <cell r="A621" t="str">
            <v>0311312160018</v>
          </cell>
          <cell r="B621" t="str">
            <v>03</v>
          </cell>
          <cell r="C621">
            <v>39082</v>
          </cell>
          <cell r="D621" t="str">
            <v>11312160018</v>
          </cell>
          <cell r="E621" t="str">
            <v>R30210</v>
          </cell>
          <cell r="F621">
            <v>-3494615.43</v>
          </cell>
        </row>
        <row r="622">
          <cell r="A622" t="str">
            <v>0311312170042</v>
          </cell>
          <cell r="B622" t="str">
            <v>03</v>
          </cell>
          <cell r="C622">
            <v>39082</v>
          </cell>
          <cell r="D622" t="str">
            <v>11312170042</v>
          </cell>
          <cell r="E622" t="str">
            <v>R30211</v>
          </cell>
          <cell r="F622">
            <v>-113487.95</v>
          </cell>
        </row>
        <row r="623">
          <cell r="A623" t="str">
            <v>0311312170043</v>
          </cell>
          <cell r="B623" t="str">
            <v>03</v>
          </cell>
          <cell r="C623">
            <v>39082</v>
          </cell>
          <cell r="D623" t="str">
            <v>11312170043</v>
          </cell>
          <cell r="E623" t="str">
            <v>R30211</v>
          </cell>
          <cell r="F623">
            <v>-1451449.74</v>
          </cell>
        </row>
        <row r="624">
          <cell r="A624" t="str">
            <v>0311312170044</v>
          </cell>
          <cell r="B624" t="str">
            <v>03</v>
          </cell>
          <cell r="C624">
            <v>39082</v>
          </cell>
          <cell r="D624" t="str">
            <v>11312170044</v>
          </cell>
          <cell r="E624" t="str">
            <v>R30211</v>
          </cell>
          <cell r="F624">
            <v>-101298424.45</v>
          </cell>
        </row>
        <row r="625">
          <cell r="A625" t="str">
            <v>0311312170011</v>
          </cell>
          <cell r="B625" t="str">
            <v>03</v>
          </cell>
          <cell r="C625">
            <v>39082</v>
          </cell>
          <cell r="D625" t="str">
            <v>11312170011</v>
          </cell>
          <cell r="E625" t="str">
            <v>R30212</v>
          </cell>
          <cell r="F625">
            <v>-26586.92</v>
          </cell>
        </row>
        <row r="626">
          <cell r="A626" t="str">
            <v>0311312170014</v>
          </cell>
          <cell r="B626" t="str">
            <v>03</v>
          </cell>
          <cell r="C626">
            <v>39082</v>
          </cell>
          <cell r="D626" t="str">
            <v>11312170014</v>
          </cell>
          <cell r="E626" t="str">
            <v>R30212</v>
          </cell>
          <cell r="F626">
            <v>-2223623.4900000002</v>
          </cell>
        </row>
        <row r="627">
          <cell r="A627" t="str">
            <v>0311312170015</v>
          </cell>
          <cell r="B627" t="str">
            <v>03</v>
          </cell>
          <cell r="C627">
            <v>39082</v>
          </cell>
          <cell r="D627" t="str">
            <v>11312170015</v>
          </cell>
          <cell r="E627" t="str">
            <v>R30212</v>
          </cell>
          <cell r="F627">
            <v>-7087959.54</v>
          </cell>
        </row>
        <row r="628">
          <cell r="A628" t="str">
            <v>0311312170016</v>
          </cell>
          <cell r="B628" t="str">
            <v>03</v>
          </cell>
          <cell r="C628">
            <v>39082</v>
          </cell>
          <cell r="D628" t="str">
            <v>11312170016</v>
          </cell>
          <cell r="E628" t="str">
            <v>R30212</v>
          </cell>
          <cell r="F628">
            <v>-76286488.030000001</v>
          </cell>
        </row>
        <row r="629">
          <cell r="A629" t="str">
            <v>0311312170076</v>
          </cell>
          <cell r="B629" t="str">
            <v>03</v>
          </cell>
          <cell r="C629">
            <v>39082</v>
          </cell>
          <cell r="D629" t="str">
            <v>11312170076</v>
          </cell>
          <cell r="E629" t="str">
            <v>R30212</v>
          </cell>
          <cell r="F629">
            <v>-188713.4</v>
          </cell>
        </row>
        <row r="630">
          <cell r="A630" t="str">
            <v>0311312170007</v>
          </cell>
          <cell r="B630" t="str">
            <v>03</v>
          </cell>
          <cell r="C630">
            <v>39082</v>
          </cell>
          <cell r="D630" t="str">
            <v>11312170007</v>
          </cell>
          <cell r="E630" t="str">
            <v>R30213</v>
          </cell>
          <cell r="F630">
            <v>-1048907.67</v>
          </cell>
        </row>
        <row r="631">
          <cell r="A631" t="str">
            <v>0311312170008</v>
          </cell>
          <cell r="B631" t="str">
            <v>03</v>
          </cell>
          <cell r="C631">
            <v>39082</v>
          </cell>
          <cell r="D631" t="str">
            <v>11312170008</v>
          </cell>
          <cell r="E631" t="str">
            <v>R30213</v>
          </cell>
          <cell r="F631">
            <v>-2030680.93</v>
          </cell>
        </row>
        <row r="632">
          <cell r="A632" t="str">
            <v>0311312170034</v>
          </cell>
          <cell r="B632" t="str">
            <v>03</v>
          </cell>
          <cell r="C632">
            <v>39082</v>
          </cell>
          <cell r="D632" t="str">
            <v>11312170034</v>
          </cell>
          <cell r="E632" t="str">
            <v>R30214</v>
          </cell>
          <cell r="F632">
            <v>-7144.72</v>
          </cell>
        </row>
        <row r="633">
          <cell r="A633" t="str">
            <v>0311312170036</v>
          </cell>
          <cell r="B633" t="str">
            <v>03</v>
          </cell>
          <cell r="C633">
            <v>39082</v>
          </cell>
          <cell r="D633" t="str">
            <v>11312170036</v>
          </cell>
          <cell r="E633" t="str">
            <v>R30214</v>
          </cell>
          <cell r="F633">
            <v>-21236005.130000003</v>
          </cell>
        </row>
        <row r="634">
          <cell r="A634" t="str">
            <v>0311312170038</v>
          </cell>
          <cell r="B634" t="str">
            <v>03</v>
          </cell>
          <cell r="C634">
            <v>39082</v>
          </cell>
          <cell r="D634" t="str">
            <v>11312170038</v>
          </cell>
          <cell r="E634" t="str">
            <v>R30214</v>
          </cell>
          <cell r="F634">
            <v>-139734018.41</v>
          </cell>
        </row>
        <row r="635">
          <cell r="A635" t="str">
            <v>0311312170039</v>
          </cell>
          <cell r="B635" t="str">
            <v>03</v>
          </cell>
          <cell r="C635">
            <v>39082</v>
          </cell>
          <cell r="D635" t="str">
            <v>11312170039</v>
          </cell>
          <cell r="E635" t="str">
            <v>R30214</v>
          </cell>
          <cell r="F635">
            <v>-1467540.88</v>
          </cell>
        </row>
        <row r="636">
          <cell r="A636" t="str">
            <v>0311312170040</v>
          </cell>
          <cell r="B636" t="str">
            <v>03</v>
          </cell>
          <cell r="C636">
            <v>39082</v>
          </cell>
          <cell r="D636" t="str">
            <v>11312170040</v>
          </cell>
          <cell r="E636" t="str">
            <v>R30214</v>
          </cell>
          <cell r="F636">
            <v>-756327069.18000007</v>
          </cell>
        </row>
        <row r="637">
          <cell r="A637" t="str">
            <v>0311312170078</v>
          </cell>
          <cell r="B637" t="str">
            <v>03</v>
          </cell>
          <cell r="C637">
            <v>39082</v>
          </cell>
          <cell r="D637" t="str">
            <v>11312170078</v>
          </cell>
          <cell r="E637" t="str">
            <v>R30214</v>
          </cell>
          <cell r="F637">
            <v>-466962792.32999998</v>
          </cell>
        </row>
        <row r="638">
          <cell r="A638" t="str">
            <v>0311312170028</v>
          </cell>
          <cell r="B638" t="str">
            <v>03</v>
          </cell>
          <cell r="C638">
            <v>39082</v>
          </cell>
          <cell r="D638" t="str">
            <v>11312170028</v>
          </cell>
          <cell r="E638" t="str">
            <v>R30215</v>
          </cell>
          <cell r="F638">
            <v>-1110701.02</v>
          </cell>
        </row>
        <row r="639">
          <cell r="A639" t="str">
            <v>0311312170031</v>
          </cell>
          <cell r="B639" t="str">
            <v>03</v>
          </cell>
          <cell r="C639">
            <v>39082</v>
          </cell>
          <cell r="D639" t="str">
            <v>11312170031</v>
          </cell>
          <cell r="E639" t="str">
            <v>R30215</v>
          </cell>
          <cell r="F639">
            <v>-24142360.690000001</v>
          </cell>
        </row>
        <row r="640">
          <cell r="A640" t="str">
            <v>0311312170032</v>
          </cell>
          <cell r="B640" t="str">
            <v>03</v>
          </cell>
          <cell r="C640">
            <v>39082</v>
          </cell>
          <cell r="D640" t="str">
            <v>11312170032</v>
          </cell>
          <cell r="E640" t="str">
            <v>R30215</v>
          </cell>
          <cell r="F640">
            <v>-6867088.8700000001</v>
          </cell>
        </row>
        <row r="641">
          <cell r="A641" t="str">
            <v>0311312170023</v>
          </cell>
          <cell r="B641" t="str">
            <v>03</v>
          </cell>
          <cell r="C641">
            <v>39082</v>
          </cell>
          <cell r="D641" t="str">
            <v>11312170023</v>
          </cell>
          <cell r="E641" t="str">
            <v>R30216</v>
          </cell>
          <cell r="F641">
            <v>-1101356.3799999999</v>
          </cell>
        </row>
        <row r="642">
          <cell r="A642" t="str">
            <v>0311312170024</v>
          </cell>
          <cell r="B642" t="str">
            <v>03</v>
          </cell>
          <cell r="C642">
            <v>39082</v>
          </cell>
          <cell r="D642" t="str">
            <v>11312170024</v>
          </cell>
          <cell r="E642" t="str">
            <v>R30216</v>
          </cell>
          <cell r="F642">
            <v>-1629377.6</v>
          </cell>
        </row>
        <row r="643">
          <cell r="A643" t="str">
            <v>0311312170081</v>
          </cell>
          <cell r="B643" t="str">
            <v>03</v>
          </cell>
          <cell r="C643">
            <v>39082</v>
          </cell>
          <cell r="D643" t="str">
            <v>11312170081</v>
          </cell>
          <cell r="E643" t="str">
            <v>R30216</v>
          </cell>
          <cell r="F643">
            <v>-22723.940055555555</v>
          </cell>
        </row>
        <row r="644">
          <cell r="A644" t="str">
            <v>0311312270007</v>
          </cell>
          <cell r="B644" t="str">
            <v>03</v>
          </cell>
          <cell r="C644">
            <v>39082</v>
          </cell>
          <cell r="D644" t="str">
            <v>11312270007</v>
          </cell>
          <cell r="E644" t="str">
            <v>R30222</v>
          </cell>
          <cell r="F644">
            <v>-58534.67</v>
          </cell>
        </row>
        <row r="645">
          <cell r="A645" t="str">
            <v>0311312270008</v>
          </cell>
          <cell r="B645" t="str">
            <v>03</v>
          </cell>
          <cell r="C645">
            <v>39082</v>
          </cell>
          <cell r="D645" t="str">
            <v>11312270008</v>
          </cell>
          <cell r="E645" t="str">
            <v>R30222</v>
          </cell>
          <cell r="F645">
            <v>-665477.57999999996</v>
          </cell>
        </row>
        <row r="646">
          <cell r="A646" t="str">
            <v>0311312270005</v>
          </cell>
          <cell r="B646" t="str">
            <v>03</v>
          </cell>
          <cell r="C646">
            <v>39082</v>
          </cell>
          <cell r="D646" t="str">
            <v>11312270005</v>
          </cell>
          <cell r="E646" t="str">
            <v>R30223</v>
          </cell>
          <cell r="F646">
            <v>-958008.74</v>
          </cell>
        </row>
        <row r="647">
          <cell r="A647" t="str">
            <v>0311312270006</v>
          </cell>
          <cell r="B647" t="str">
            <v>03</v>
          </cell>
          <cell r="C647">
            <v>39082</v>
          </cell>
          <cell r="D647" t="str">
            <v>11312270006</v>
          </cell>
          <cell r="E647" t="str">
            <v>R30223</v>
          </cell>
          <cell r="F647">
            <v>-18863144.120000001</v>
          </cell>
        </row>
        <row r="648">
          <cell r="A648" t="str">
            <v>0311312200109</v>
          </cell>
          <cell r="B648" t="str">
            <v>03</v>
          </cell>
          <cell r="C648">
            <v>39082</v>
          </cell>
          <cell r="D648" t="str">
            <v>11312200109</v>
          </cell>
          <cell r="E648" t="str">
            <v>R30224</v>
          </cell>
          <cell r="F648">
            <v>-75884.52</v>
          </cell>
        </row>
        <row r="649">
          <cell r="A649" t="str">
            <v>0311312270003</v>
          </cell>
          <cell r="B649" t="str">
            <v>03</v>
          </cell>
          <cell r="C649">
            <v>39082</v>
          </cell>
          <cell r="D649" t="str">
            <v>11312270003</v>
          </cell>
          <cell r="E649" t="str">
            <v>R30224</v>
          </cell>
          <cell r="F649">
            <v>-14723034.040000003</v>
          </cell>
        </row>
        <row r="650">
          <cell r="A650" t="str">
            <v>0311312270004</v>
          </cell>
          <cell r="B650" t="str">
            <v>03</v>
          </cell>
          <cell r="C650">
            <v>39082</v>
          </cell>
          <cell r="D650" t="str">
            <v>11312270004</v>
          </cell>
          <cell r="E650" t="str">
            <v>R30224</v>
          </cell>
          <cell r="F650">
            <v>-20927911.050000001</v>
          </cell>
        </row>
        <row r="651">
          <cell r="A651" t="str">
            <v>0311312270010</v>
          </cell>
          <cell r="B651" t="str">
            <v>03</v>
          </cell>
          <cell r="C651">
            <v>39082</v>
          </cell>
          <cell r="D651" t="str">
            <v>11312270010</v>
          </cell>
          <cell r="E651" t="str">
            <v>R30224</v>
          </cell>
          <cell r="F651">
            <v>-316678.31</v>
          </cell>
        </row>
        <row r="652">
          <cell r="A652" t="str">
            <v>0311321000001</v>
          </cell>
          <cell r="B652" t="str">
            <v>03</v>
          </cell>
          <cell r="C652">
            <v>39082</v>
          </cell>
          <cell r="D652" t="str">
            <v>11321000001</v>
          </cell>
          <cell r="E652" t="str">
            <v>R3030</v>
          </cell>
          <cell r="F652">
            <v>-10882051.520000001</v>
          </cell>
        </row>
        <row r="653">
          <cell r="A653" t="str">
            <v>0311321000002</v>
          </cell>
          <cell r="B653" t="str">
            <v>03</v>
          </cell>
          <cell r="C653">
            <v>39082</v>
          </cell>
          <cell r="D653" t="str">
            <v>11321000002</v>
          </cell>
          <cell r="E653" t="str">
            <v>R3030</v>
          </cell>
          <cell r="F653">
            <v>-548255.41</v>
          </cell>
        </row>
        <row r="654">
          <cell r="A654" t="str">
            <v>0311321000004</v>
          </cell>
          <cell r="B654" t="str">
            <v>03</v>
          </cell>
          <cell r="C654">
            <v>39082</v>
          </cell>
          <cell r="D654" t="str">
            <v>11321000004</v>
          </cell>
          <cell r="E654" t="str">
            <v>R3030</v>
          </cell>
          <cell r="F654">
            <v>-249174.88</v>
          </cell>
        </row>
        <row r="655">
          <cell r="A655" t="str">
            <v>0311321000005</v>
          </cell>
          <cell r="B655" t="str">
            <v>03</v>
          </cell>
          <cell r="C655">
            <v>39082</v>
          </cell>
          <cell r="D655" t="str">
            <v>11321000005</v>
          </cell>
          <cell r="E655" t="str">
            <v>R3030</v>
          </cell>
          <cell r="F655">
            <v>-54700.12</v>
          </cell>
        </row>
        <row r="656">
          <cell r="A656" t="str">
            <v>0311321000007</v>
          </cell>
          <cell r="B656" t="str">
            <v>03</v>
          </cell>
          <cell r="C656">
            <v>39082</v>
          </cell>
          <cell r="D656" t="str">
            <v>11321000007</v>
          </cell>
          <cell r="E656" t="str">
            <v>R3030</v>
          </cell>
          <cell r="F656">
            <v>-852107.1</v>
          </cell>
        </row>
        <row r="657">
          <cell r="A657" t="str">
            <v>0311340000114</v>
          </cell>
          <cell r="B657" t="str">
            <v>03</v>
          </cell>
          <cell r="C657">
            <v>39082</v>
          </cell>
          <cell r="D657" t="str">
            <v>11340000114</v>
          </cell>
          <cell r="E657" t="str">
            <v>R30401</v>
          </cell>
          <cell r="F657">
            <v>-955947.16</v>
          </cell>
        </row>
        <row r="658">
          <cell r="A658" t="str">
            <v>0311340000115</v>
          </cell>
          <cell r="B658" t="str">
            <v>03</v>
          </cell>
          <cell r="C658">
            <v>39082</v>
          </cell>
          <cell r="D658" t="str">
            <v>11340000115</v>
          </cell>
          <cell r="E658" t="str">
            <v>R30401</v>
          </cell>
          <cell r="F658">
            <v>-58536.36</v>
          </cell>
        </row>
        <row r="659">
          <cell r="A659" t="str">
            <v>0311340000105</v>
          </cell>
          <cell r="B659" t="str">
            <v>03</v>
          </cell>
          <cell r="C659">
            <v>39082</v>
          </cell>
          <cell r="D659" t="str">
            <v>11340000105</v>
          </cell>
          <cell r="E659" t="str">
            <v>R30402</v>
          </cell>
          <cell r="F659">
            <v>-5991298.1100000003</v>
          </cell>
        </row>
        <row r="660">
          <cell r="A660" t="str">
            <v>0311340000103</v>
          </cell>
          <cell r="B660" t="str">
            <v>03</v>
          </cell>
          <cell r="C660">
            <v>39082</v>
          </cell>
          <cell r="D660" t="str">
            <v>11340000103</v>
          </cell>
          <cell r="E660" t="str">
            <v>R30403</v>
          </cell>
          <cell r="F660">
            <v>-321225.26</v>
          </cell>
        </row>
        <row r="661">
          <cell r="A661" t="str">
            <v>0311340000106</v>
          </cell>
          <cell r="B661" t="str">
            <v>03</v>
          </cell>
          <cell r="C661">
            <v>39082</v>
          </cell>
          <cell r="D661" t="str">
            <v>11340000106</v>
          </cell>
          <cell r="E661" t="str">
            <v>R30403</v>
          </cell>
          <cell r="F661">
            <v>-752981.98</v>
          </cell>
        </row>
        <row r="662">
          <cell r="A662" t="str">
            <v>0311340000107</v>
          </cell>
          <cell r="B662" t="str">
            <v>03</v>
          </cell>
          <cell r="C662">
            <v>39082</v>
          </cell>
          <cell r="D662" t="str">
            <v>11340000107</v>
          </cell>
          <cell r="E662" t="str">
            <v>R30403</v>
          </cell>
          <cell r="F662">
            <v>-1790623.17</v>
          </cell>
        </row>
        <row r="663">
          <cell r="A663" t="str">
            <v>0311340000108</v>
          </cell>
          <cell r="B663" t="str">
            <v>03</v>
          </cell>
          <cell r="C663">
            <v>39082</v>
          </cell>
          <cell r="D663" t="str">
            <v>11340000108</v>
          </cell>
          <cell r="E663" t="str">
            <v>R30403</v>
          </cell>
          <cell r="F663">
            <v>-41483.5</v>
          </cell>
        </row>
        <row r="664">
          <cell r="A664" t="str">
            <v>0311340000109</v>
          </cell>
          <cell r="B664" t="str">
            <v>03</v>
          </cell>
          <cell r="C664">
            <v>39082</v>
          </cell>
          <cell r="D664" t="str">
            <v>11340000109</v>
          </cell>
          <cell r="E664" t="str">
            <v>R30403</v>
          </cell>
          <cell r="F664">
            <v>-43999.17</v>
          </cell>
        </row>
        <row r="665">
          <cell r="A665" t="str">
            <v>0311340000116</v>
          </cell>
          <cell r="B665" t="str">
            <v>03</v>
          </cell>
          <cell r="C665">
            <v>39082</v>
          </cell>
          <cell r="D665" t="str">
            <v>11340000116</v>
          </cell>
          <cell r="E665" t="str">
            <v>R30403</v>
          </cell>
          <cell r="F665">
            <v>-18.62</v>
          </cell>
        </row>
        <row r="666">
          <cell r="A666" t="str">
            <v>0311340000199</v>
          </cell>
          <cell r="B666" t="str">
            <v>03</v>
          </cell>
          <cell r="C666">
            <v>39082</v>
          </cell>
          <cell r="D666" t="str">
            <v>11340000199</v>
          </cell>
          <cell r="E666" t="str">
            <v>R30403</v>
          </cell>
          <cell r="F666">
            <v>-1599.43</v>
          </cell>
        </row>
        <row r="667">
          <cell r="A667" t="str">
            <v>0321410000001</v>
          </cell>
          <cell r="B667" t="str">
            <v>03</v>
          </cell>
          <cell r="C667">
            <v>39082</v>
          </cell>
          <cell r="D667" t="str">
            <v>21410000001</v>
          </cell>
          <cell r="E667" t="str">
            <v>R3099</v>
          </cell>
          <cell r="F667">
            <v>6345800.1800000006</v>
          </cell>
        </row>
        <row r="668">
          <cell r="A668" t="str">
            <v>0321410000006</v>
          </cell>
          <cell r="B668" t="str">
            <v>03</v>
          </cell>
          <cell r="C668">
            <v>39082</v>
          </cell>
          <cell r="D668" t="str">
            <v>21410000006</v>
          </cell>
          <cell r="E668" t="str">
            <v>R3099</v>
          </cell>
          <cell r="F668">
            <v>15747411.325229468</v>
          </cell>
        </row>
        <row r="669">
          <cell r="A669" t="str">
            <v>0312110000002</v>
          </cell>
          <cell r="B669" t="str">
            <v>03</v>
          </cell>
          <cell r="C669">
            <v>39082</v>
          </cell>
          <cell r="D669" t="str">
            <v>12110000002</v>
          </cell>
          <cell r="E669" t="str">
            <v>R31010</v>
          </cell>
          <cell r="F669">
            <v>-40114058.840000004</v>
          </cell>
        </row>
        <row r="670">
          <cell r="A670" t="str">
            <v>0312110000003</v>
          </cell>
          <cell r="B670" t="str">
            <v>03</v>
          </cell>
          <cell r="C670">
            <v>39082</v>
          </cell>
          <cell r="D670" t="str">
            <v>12110000003</v>
          </cell>
          <cell r="E670" t="str">
            <v>R31020</v>
          </cell>
          <cell r="F670">
            <v>-16073171.500000002</v>
          </cell>
        </row>
        <row r="671">
          <cell r="A671" t="str">
            <v>0312110000004</v>
          </cell>
          <cell r="B671" t="str">
            <v>03</v>
          </cell>
          <cell r="C671">
            <v>39082</v>
          </cell>
          <cell r="D671" t="str">
            <v>12110000004</v>
          </cell>
          <cell r="E671" t="str">
            <v>R31030</v>
          </cell>
          <cell r="F671">
            <v>-12705689.91</v>
          </cell>
        </row>
        <row r="672">
          <cell r="A672" t="str">
            <v>0312110000005</v>
          </cell>
          <cell r="B672" t="str">
            <v>03</v>
          </cell>
          <cell r="C672">
            <v>39082</v>
          </cell>
          <cell r="D672" t="str">
            <v>12110000005</v>
          </cell>
          <cell r="E672" t="str">
            <v>R31040</v>
          </cell>
          <cell r="F672">
            <v>-48600387.420000002</v>
          </cell>
        </row>
        <row r="673">
          <cell r="A673" t="str">
            <v>0312200000003</v>
          </cell>
          <cell r="B673" t="str">
            <v>03</v>
          </cell>
          <cell r="C673">
            <v>39082</v>
          </cell>
          <cell r="D673" t="str">
            <v>12200000003</v>
          </cell>
          <cell r="E673" t="str">
            <v>R32000</v>
          </cell>
          <cell r="F673">
            <v>-17436141.91</v>
          </cell>
        </row>
        <row r="674">
          <cell r="A674" t="str">
            <v>0312700000001</v>
          </cell>
          <cell r="B674" t="str">
            <v>03</v>
          </cell>
          <cell r="C674">
            <v>39082</v>
          </cell>
          <cell r="D674" t="str">
            <v>12700000001</v>
          </cell>
          <cell r="E674" t="str">
            <v>R34000</v>
          </cell>
          <cell r="F674">
            <v>364956.35</v>
          </cell>
        </row>
        <row r="675">
          <cell r="A675" t="str">
            <v>0312900000001</v>
          </cell>
          <cell r="B675" t="str">
            <v>03</v>
          </cell>
          <cell r="C675">
            <v>39082</v>
          </cell>
          <cell r="D675" t="str">
            <v>12900000001</v>
          </cell>
          <cell r="E675" t="str">
            <v>R35000</v>
          </cell>
          <cell r="F675">
            <v>-79525.570000000007</v>
          </cell>
        </row>
        <row r="676">
          <cell r="A676" t="str">
            <v>0312600000001</v>
          </cell>
          <cell r="B676" t="str">
            <v>03</v>
          </cell>
          <cell r="C676">
            <v>39082</v>
          </cell>
          <cell r="D676" t="str">
            <v>12600000001</v>
          </cell>
          <cell r="E676" t="str">
            <v>R36000</v>
          </cell>
          <cell r="F676">
            <v>7790764.8500000006</v>
          </cell>
        </row>
        <row r="677">
          <cell r="A677" t="str">
            <v>0311510000002</v>
          </cell>
          <cell r="B677" t="str">
            <v>03</v>
          </cell>
          <cell r="C677">
            <v>39082</v>
          </cell>
          <cell r="D677" t="str">
            <v>11510000002</v>
          </cell>
          <cell r="E677" t="str">
            <v>R5000</v>
          </cell>
          <cell r="F677">
            <v>-1122746.53</v>
          </cell>
        </row>
        <row r="678">
          <cell r="A678" t="str">
            <v>0321520000002</v>
          </cell>
          <cell r="B678" t="str">
            <v>03</v>
          </cell>
          <cell r="C678">
            <v>39082</v>
          </cell>
          <cell r="D678" t="str">
            <v>21520000002</v>
          </cell>
          <cell r="E678" t="str">
            <v>R5000</v>
          </cell>
          <cell r="F678">
            <v>1049350.06</v>
          </cell>
        </row>
        <row r="679">
          <cell r="A679" t="str">
            <v>0322100000013</v>
          </cell>
          <cell r="B679" t="str">
            <v>03</v>
          </cell>
          <cell r="C679">
            <v>39082</v>
          </cell>
          <cell r="D679" t="str">
            <v>22100000013</v>
          </cell>
          <cell r="E679" t="str">
            <v>R50020</v>
          </cell>
          <cell r="F679">
            <v>10743425.08</v>
          </cell>
        </row>
        <row r="680">
          <cell r="A680" t="str">
            <v>0322100000014</v>
          </cell>
          <cell r="B680" t="str">
            <v>03</v>
          </cell>
          <cell r="C680">
            <v>39082</v>
          </cell>
          <cell r="D680" t="str">
            <v>22100000014</v>
          </cell>
          <cell r="E680" t="str">
            <v>R50020</v>
          </cell>
          <cell r="F680">
            <v>117894.55</v>
          </cell>
        </row>
        <row r="681">
          <cell r="A681" t="str">
            <v>0322100000015</v>
          </cell>
          <cell r="B681" t="str">
            <v>03</v>
          </cell>
          <cell r="C681">
            <v>39082</v>
          </cell>
          <cell r="D681" t="str">
            <v>22100000015</v>
          </cell>
          <cell r="E681" t="str">
            <v>R50020</v>
          </cell>
          <cell r="F681">
            <v>14349999.49</v>
          </cell>
        </row>
        <row r="682">
          <cell r="A682" t="str">
            <v>0322100000016</v>
          </cell>
          <cell r="B682" t="str">
            <v>03</v>
          </cell>
          <cell r="C682">
            <v>39082</v>
          </cell>
          <cell r="D682" t="str">
            <v>22100000016</v>
          </cell>
          <cell r="E682" t="str">
            <v>R50020</v>
          </cell>
          <cell r="F682">
            <v>2216075.4900000002</v>
          </cell>
        </row>
        <row r="683">
          <cell r="A683" t="str">
            <v>0322100000017</v>
          </cell>
          <cell r="B683" t="str">
            <v>03</v>
          </cell>
          <cell r="C683">
            <v>39082</v>
          </cell>
          <cell r="D683" t="str">
            <v>22100000017</v>
          </cell>
          <cell r="E683" t="str">
            <v>R50020</v>
          </cell>
          <cell r="F683">
            <v>22262806.18</v>
          </cell>
        </row>
        <row r="684">
          <cell r="A684" t="str">
            <v>0322100000018</v>
          </cell>
          <cell r="B684" t="str">
            <v>03</v>
          </cell>
          <cell r="C684">
            <v>39082</v>
          </cell>
          <cell r="D684" t="str">
            <v>22100000018</v>
          </cell>
          <cell r="E684" t="str">
            <v>R50020</v>
          </cell>
          <cell r="F684">
            <v>774171.98</v>
          </cell>
        </row>
        <row r="685">
          <cell r="A685" t="str">
            <v>0322100000019</v>
          </cell>
          <cell r="B685" t="str">
            <v>03</v>
          </cell>
          <cell r="C685">
            <v>39082</v>
          </cell>
          <cell r="D685" t="str">
            <v>22100000019</v>
          </cell>
          <cell r="E685" t="str">
            <v>R50020</v>
          </cell>
          <cell r="F685">
            <v>2812815.04</v>
          </cell>
        </row>
        <row r="686">
          <cell r="A686" t="str">
            <v>0322100000020</v>
          </cell>
          <cell r="B686" t="str">
            <v>03</v>
          </cell>
          <cell r="C686">
            <v>39082</v>
          </cell>
          <cell r="D686" t="str">
            <v>22100000020</v>
          </cell>
          <cell r="E686" t="str">
            <v>R50020</v>
          </cell>
          <cell r="F686">
            <v>5424963.5899999999</v>
          </cell>
        </row>
        <row r="687">
          <cell r="A687" t="str">
            <v>0322100000021</v>
          </cell>
          <cell r="B687" t="str">
            <v>03</v>
          </cell>
          <cell r="C687">
            <v>39082</v>
          </cell>
          <cell r="D687" t="str">
            <v>22100000021</v>
          </cell>
          <cell r="E687" t="str">
            <v>R50020</v>
          </cell>
          <cell r="F687">
            <v>4519458.96</v>
          </cell>
        </row>
        <row r="688">
          <cell r="A688" t="str">
            <v>0322100000022</v>
          </cell>
          <cell r="B688" t="str">
            <v>03</v>
          </cell>
          <cell r="C688">
            <v>39082</v>
          </cell>
          <cell r="D688" t="str">
            <v>22100000022</v>
          </cell>
          <cell r="E688" t="str">
            <v>R50020</v>
          </cell>
          <cell r="F688">
            <v>31594838.980000004</v>
          </cell>
        </row>
        <row r="689">
          <cell r="A689" t="str">
            <v>0322100000004</v>
          </cell>
          <cell r="B689" t="str">
            <v>03</v>
          </cell>
          <cell r="C689">
            <v>39082</v>
          </cell>
          <cell r="D689" t="str">
            <v>22100000004</v>
          </cell>
          <cell r="E689" t="str">
            <v>R50030</v>
          </cell>
          <cell r="F689">
            <v>152828.01</v>
          </cell>
        </row>
        <row r="690">
          <cell r="A690" t="str">
            <v>0322100000005</v>
          </cell>
          <cell r="B690" t="str">
            <v>03</v>
          </cell>
          <cell r="C690">
            <v>39082</v>
          </cell>
          <cell r="D690" t="str">
            <v>22100000005</v>
          </cell>
          <cell r="E690" t="str">
            <v>R50040</v>
          </cell>
          <cell r="F690">
            <v>22315141.400000002</v>
          </cell>
        </row>
        <row r="691">
          <cell r="A691" t="str">
            <v>0322100000010</v>
          </cell>
          <cell r="B691" t="str">
            <v>03</v>
          </cell>
          <cell r="C691">
            <v>39082</v>
          </cell>
          <cell r="D691" t="str">
            <v>22100000010</v>
          </cell>
          <cell r="E691" t="str">
            <v>R50060</v>
          </cell>
          <cell r="F691">
            <v>11263280.65</v>
          </cell>
        </row>
        <row r="692">
          <cell r="A692" t="str">
            <v>0321220000002</v>
          </cell>
          <cell r="B692" t="str">
            <v>03</v>
          </cell>
          <cell r="C692">
            <v>39082</v>
          </cell>
          <cell r="D692" t="str">
            <v>21220000002</v>
          </cell>
          <cell r="E692" t="str">
            <v>R50090</v>
          </cell>
          <cell r="F692">
            <v>-39943934.470000006</v>
          </cell>
        </row>
        <row r="693">
          <cell r="A693" t="str">
            <v>0312300000001</v>
          </cell>
          <cell r="B693" t="str">
            <v>03</v>
          </cell>
          <cell r="C693">
            <v>39082</v>
          </cell>
          <cell r="D693" t="str">
            <v>12300000001</v>
          </cell>
          <cell r="E693" t="str">
            <v>R50100</v>
          </cell>
          <cell r="F693">
            <v>-3135121.51</v>
          </cell>
        </row>
        <row r="694">
          <cell r="A694" t="str">
            <v>0322100000012</v>
          </cell>
          <cell r="B694" t="str">
            <v>03</v>
          </cell>
          <cell r="C694">
            <v>39082</v>
          </cell>
          <cell r="D694" t="str">
            <v>22100000012</v>
          </cell>
          <cell r="E694" t="str">
            <v>R50110</v>
          </cell>
          <cell r="F694">
            <v>6645834.46</v>
          </cell>
        </row>
        <row r="695">
          <cell r="A695" t="str">
            <v>0312300000002</v>
          </cell>
          <cell r="B695" t="str">
            <v>03</v>
          </cell>
          <cell r="C695">
            <v>39082</v>
          </cell>
          <cell r="D695" t="str">
            <v>12300000002</v>
          </cell>
          <cell r="E695" t="str">
            <v>R50140</v>
          </cell>
          <cell r="F695">
            <v>-40888.92</v>
          </cell>
        </row>
        <row r="696">
          <cell r="A696" t="str">
            <v>0312500000003</v>
          </cell>
          <cell r="B696" t="str">
            <v>03</v>
          </cell>
          <cell r="C696">
            <v>39082</v>
          </cell>
          <cell r="D696" t="str">
            <v>12500000003</v>
          </cell>
          <cell r="E696" t="str">
            <v>R50170</v>
          </cell>
          <cell r="F696">
            <v>-81089648.299999997</v>
          </cell>
        </row>
        <row r="697">
          <cell r="A697" t="str">
            <v>0312500000004</v>
          </cell>
          <cell r="B697" t="str">
            <v>03</v>
          </cell>
          <cell r="C697">
            <v>39082</v>
          </cell>
          <cell r="D697" t="str">
            <v>12500000004</v>
          </cell>
          <cell r="E697" t="str">
            <v>R50180</v>
          </cell>
          <cell r="F697">
            <v>-1565239839.4699998</v>
          </cell>
        </row>
        <row r="698">
          <cell r="A698" t="str">
            <v>0312500000005</v>
          </cell>
          <cell r="B698" t="str">
            <v>03</v>
          </cell>
          <cell r="C698">
            <v>39082</v>
          </cell>
          <cell r="D698" t="str">
            <v>12500000005</v>
          </cell>
          <cell r="E698" t="str">
            <v>R50190</v>
          </cell>
          <cell r="F698">
            <v>-231661145.53</v>
          </cell>
        </row>
        <row r="699">
          <cell r="A699" t="str">
            <v>0321220000001</v>
          </cell>
          <cell r="B699" t="str">
            <v>03</v>
          </cell>
          <cell r="C699">
            <v>39082</v>
          </cell>
          <cell r="D699" t="str">
            <v>21220000001</v>
          </cell>
          <cell r="E699" t="str">
            <v>R50200</v>
          </cell>
          <cell r="F699">
            <v>118053461.55999999</v>
          </cell>
        </row>
        <row r="700">
          <cell r="A700" t="str">
            <v>0322100000006</v>
          </cell>
          <cell r="B700" t="str">
            <v>03</v>
          </cell>
          <cell r="C700">
            <v>39082</v>
          </cell>
          <cell r="D700" t="str">
            <v>22100000006</v>
          </cell>
          <cell r="E700" t="str">
            <v>R50210</v>
          </cell>
          <cell r="F700">
            <v>6907988.4700000007</v>
          </cell>
        </row>
        <row r="701">
          <cell r="A701" t="str">
            <v>03DEMEXCTOS</v>
          </cell>
          <cell r="B701" t="str">
            <v>03</v>
          </cell>
          <cell r="C701">
            <v>39082</v>
          </cell>
          <cell r="D701" t="str">
            <v>DEMEXCTOS</v>
          </cell>
          <cell r="E701" t="str">
            <v>R50235</v>
          </cell>
          <cell r="F701">
            <v>-811518.34</v>
          </cell>
        </row>
        <row r="702">
          <cell r="A702" t="str">
            <v>0311311000002</v>
          </cell>
          <cell r="B702" t="str">
            <v>03</v>
          </cell>
          <cell r="C702">
            <v>39082</v>
          </cell>
          <cell r="D702" t="str">
            <v>11311000002</v>
          </cell>
          <cell r="E702" t="str">
            <v>R50238</v>
          </cell>
          <cell r="F702">
            <v>-888088.59</v>
          </cell>
        </row>
        <row r="703">
          <cell r="A703" t="str">
            <v>0311600000002</v>
          </cell>
          <cell r="B703" t="str">
            <v>03</v>
          </cell>
          <cell r="C703">
            <v>39082</v>
          </cell>
          <cell r="D703" t="str">
            <v>11600000002</v>
          </cell>
          <cell r="E703" t="str">
            <v>R7000</v>
          </cell>
          <cell r="F703">
            <v>-3947054.07</v>
          </cell>
        </row>
        <row r="704">
          <cell r="A704" t="str">
            <v>03RBAI</v>
          </cell>
          <cell r="B704" t="str">
            <v>03</v>
          </cell>
          <cell r="C704">
            <v>39082</v>
          </cell>
          <cell r="D704" t="str">
            <v>RBAI</v>
          </cell>
          <cell r="E704" t="str">
            <v>RBAI</v>
          </cell>
          <cell r="F704">
            <v>1.3085082173347473E-7</v>
          </cell>
        </row>
        <row r="705">
          <cell r="A705" t="str">
            <v>03RCAPSOCIAL</v>
          </cell>
          <cell r="B705" t="str">
            <v>03</v>
          </cell>
          <cell r="C705">
            <v>39082</v>
          </cell>
          <cell r="D705" t="str">
            <v>RCAPSOCIAL</v>
          </cell>
          <cell r="E705" t="str">
            <v>RCAPSOCIAL</v>
          </cell>
          <cell r="F705">
            <v>53685673</v>
          </cell>
        </row>
        <row r="706">
          <cell r="A706" t="str">
            <v>03RCREDITOS</v>
          </cell>
          <cell r="B706" t="str">
            <v>03</v>
          </cell>
          <cell r="C706">
            <v>39082</v>
          </cell>
          <cell r="D706" t="str">
            <v>RCREDITOS</v>
          </cell>
          <cell r="E706" t="str">
            <v>RCREDITOS</v>
          </cell>
          <cell r="F706">
            <v>-56588673.030000009</v>
          </cell>
        </row>
        <row r="707">
          <cell r="A707" t="str">
            <v>03RDEPOSITOS</v>
          </cell>
          <cell r="B707" t="str">
            <v>03</v>
          </cell>
          <cell r="C707">
            <v>39082</v>
          </cell>
          <cell r="D707" t="str">
            <v>RDEPOSITOS</v>
          </cell>
          <cell r="E707" t="str">
            <v>RDEPOSITOS</v>
          </cell>
          <cell r="F707">
            <v>559729022.48000002</v>
          </cell>
        </row>
        <row r="708">
          <cell r="A708" t="str">
            <v>03RDPUBLICA</v>
          </cell>
          <cell r="B708" t="str">
            <v>03</v>
          </cell>
          <cell r="C708">
            <v>39082</v>
          </cell>
          <cell r="D708" t="str">
            <v>RDPUBLICA</v>
          </cell>
          <cell r="E708" t="str">
            <v>RDPUBLICA</v>
          </cell>
          <cell r="F708">
            <v>152828.01</v>
          </cell>
        </row>
        <row r="709">
          <cell r="A709" t="str">
            <v>03RECBALSRSM</v>
          </cell>
          <cell r="B709" t="str">
            <v>03</v>
          </cell>
          <cell r="C709">
            <v>39082</v>
          </cell>
          <cell r="D709" t="str">
            <v>RECBALSRSM</v>
          </cell>
          <cell r="E709" t="str">
            <v>RECBALSRSM</v>
          </cell>
          <cell r="F709">
            <v>614410695.48000002</v>
          </cell>
        </row>
        <row r="710">
          <cell r="A710" t="str">
            <v>03RENTAFIJA</v>
          </cell>
          <cell r="B710" t="str">
            <v>03</v>
          </cell>
          <cell r="C710">
            <v>39082</v>
          </cell>
          <cell r="D710" t="str">
            <v>RENTAFIJA</v>
          </cell>
          <cell r="E710" t="str">
            <v>RENTAFIJA</v>
          </cell>
          <cell r="F710">
            <v>7060816.4800000004</v>
          </cell>
        </row>
        <row r="711">
          <cell r="A711" t="str">
            <v>03RESTOBALAN</v>
          </cell>
          <cell r="B711" t="str">
            <v>03</v>
          </cell>
          <cell r="C711">
            <v>39082</v>
          </cell>
          <cell r="D711" t="str">
            <v>RESTOBALAN</v>
          </cell>
          <cell r="E711" t="str">
            <v>RESTOBALAN</v>
          </cell>
          <cell r="F711">
            <v>1068112970.174826</v>
          </cell>
        </row>
        <row r="712">
          <cell r="A712" t="str">
            <v>03RFINVUL</v>
          </cell>
          <cell r="B712" t="str">
            <v>03</v>
          </cell>
          <cell r="C712">
            <v>39082</v>
          </cell>
          <cell r="D712" t="str">
            <v>RFINVUL</v>
          </cell>
          <cell r="E712" t="str">
            <v>RFINVUL</v>
          </cell>
          <cell r="F712">
            <v>94816449.340000018</v>
          </cell>
        </row>
        <row r="713">
          <cell r="A713" t="str">
            <v>03RICNORMAL</v>
          </cell>
          <cell r="B713" t="str">
            <v>03</v>
          </cell>
          <cell r="C713">
            <v>39082</v>
          </cell>
          <cell r="D713" t="str">
            <v>RICNORMAL</v>
          </cell>
          <cell r="E713" t="str">
            <v>RICNORMAL</v>
          </cell>
          <cell r="F713">
            <v>-1692030588.1300554</v>
          </cell>
        </row>
        <row r="714">
          <cell r="A714" t="str">
            <v>03RIGFUERABA</v>
          </cell>
          <cell r="B714" t="str">
            <v>03</v>
          </cell>
          <cell r="C714">
            <v>39082</v>
          </cell>
          <cell r="D714" t="str">
            <v>RIGFUERABA</v>
          </cell>
          <cell r="E714" t="str">
            <v>RIGFUERABA</v>
          </cell>
          <cell r="F714">
            <v>-3176010.43</v>
          </cell>
        </row>
        <row r="715">
          <cell r="A715" t="str">
            <v>03RINVBALANC</v>
          </cell>
          <cell r="B715" t="str">
            <v>03</v>
          </cell>
          <cell r="C715">
            <v>39082</v>
          </cell>
          <cell r="D715" t="str">
            <v>RINVBALANC</v>
          </cell>
          <cell r="E715" t="str">
            <v>RINVBALANC</v>
          </cell>
          <cell r="F715">
            <v>-1682523665.6548262</v>
          </cell>
        </row>
        <row r="716">
          <cell r="A716" t="str">
            <v>03RINVBALSF</v>
          </cell>
          <cell r="B716" t="str">
            <v>03</v>
          </cell>
          <cell r="C716">
            <v>39082</v>
          </cell>
          <cell r="D716" t="str">
            <v>RINVBALSF</v>
          </cell>
          <cell r="E716" t="str">
            <v>RINVBALSF</v>
          </cell>
          <cell r="F716">
            <v>-1704616877.1600556</v>
          </cell>
        </row>
        <row r="717">
          <cell r="A717" t="str">
            <v>03RINVGEST</v>
          </cell>
          <cell r="B717" t="str">
            <v>03</v>
          </cell>
          <cell r="C717">
            <v>39082</v>
          </cell>
          <cell r="D717" t="str">
            <v>RINVGEST</v>
          </cell>
          <cell r="E717" t="str">
            <v>RINVGEST</v>
          </cell>
          <cell r="F717">
            <v>-1695206598.5600555</v>
          </cell>
        </row>
        <row r="718">
          <cell r="A718" t="str">
            <v>03RLEASRENT</v>
          </cell>
          <cell r="B718" t="str">
            <v>03</v>
          </cell>
          <cell r="C718">
            <v>39082</v>
          </cell>
          <cell r="D718" t="str">
            <v>RLEASRENT</v>
          </cell>
          <cell r="E718" t="str">
            <v>RLEASRENT</v>
          </cell>
          <cell r="F718">
            <v>-3176010.43</v>
          </cell>
        </row>
        <row r="719">
          <cell r="A719" t="str">
            <v>03RMAGINDIR</v>
          </cell>
          <cell r="B719" t="str">
            <v>03</v>
          </cell>
          <cell r="C719">
            <v>39082</v>
          </cell>
          <cell r="D719" t="str">
            <v>RMAGINDIR</v>
          </cell>
          <cell r="E719" t="str">
            <v>RMAGINDIR</v>
          </cell>
          <cell r="F719">
            <v>1.3085082173347473E-7</v>
          </cell>
        </row>
        <row r="720">
          <cell r="A720" t="str">
            <v>03RMEXPLOT</v>
          </cell>
          <cell r="B720" t="str">
            <v>03</v>
          </cell>
          <cell r="C720">
            <v>39082</v>
          </cell>
          <cell r="D720" t="str">
            <v>RMEXPLOT</v>
          </cell>
          <cell r="E720" t="str">
            <v>RMEXPLOT</v>
          </cell>
          <cell r="F720">
            <v>1.3085082173347473E-7</v>
          </cell>
        </row>
        <row r="721">
          <cell r="A721" t="str">
            <v>03RMFINAN</v>
          </cell>
          <cell r="B721" t="str">
            <v>03</v>
          </cell>
          <cell r="C721">
            <v>39082</v>
          </cell>
          <cell r="D721" t="str">
            <v>RMFINAN</v>
          </cell>
          <cell r="E721" t="str">
            <v>RMFINAN</v>
          </cell>
          <cell r="F721">
            <v>1.3085082173347473E-7</v>
          </cell>
        </row>
        <row r="722">
          <cell r="A722" t="str">
            <v>03RMORDIN</v>
          </cell>
          <cell r="B722" t="str">
            <v>03</v>
          </cell>
          <cell r="C722">
            <v>39082</v>
          </cell>
          <cell r="D722" t="str">
            <v>RMORDIN</v>
          </cell>
          <cell r="E722" t="str">
            <v>RMORDIN</v>
          </cell>
          <cell r="F722">
            <v>1.3085082173347473E-7</v>
          </cell>
        </row>
        <row r="723">
          <cell r="A723" t="str">
            <v>03ROINVEGEST</v>
          </cell>
          <cell r="B723" t="str">
            <v>03</v>
          </cell>
          <cell r="C723">
            <v>39082</v>
          </cell>
          <cell r="D723" t="str">
            <v>ROINVEGEST</v>
          </cell>
          <cell r="E723" t="str">
            <v>ROINVEGEST</v>
          </cell>
          <cell r="F723">
            <v>-9957712.7599999998</v>
          </cell>
        </row>
        <row r="724">
          <cell r="A724" t="str">
            <v>03ROINVERSIO</v>
          </cell>
          <cell r="B724" t="str">
            <v>03</v>
          </cell>
          <cell r="C724">
            <v>39082</v>
          </cell>
          <cell r="D724" t="str">
            <v>ROINVERSIO</v>
          </cell>
          <cell r="E724" t="str">
            <v>ROINVERSIO</v>
          </cell>
          <cell r="F724">
            <v>-9957712.7599999998</v>
          </cell>
        </row>
        <row r="725">
          <cell r="A725" t="str">
            <v>03RPLAZO</v>
          </cell>
          <cell r="B725" t="str">
            <v>03</v>
          </cell>
          <cell r="C725">
            <v>39082</v>
          </cell>
          <cell r="D725" t="str">
            <v>RPLAZO</v>
          </cell>
          <cell r="E725" t="str">
            <v>RPLAZO</v>
          </cell>
          <cell r="F725">
            <v>316188956.08999997</v>
          </cell>
        </row>
        <row r="726">
          <cell r="A726" t="str">
            <v>03RPRESNOTIT</v>
          </cell>
          <cell r="B726" t="str">
            <v>03</v>
          </cell>
          <cell r="C726">
            <v>39082</v>
          </cell>
          <cell r="D726" t="str">
            <v>RPRESNOTIT</v>
          </cell>
          <cell r="E726" t="str">
            <v>RPRESNOTIT</v>
          </cell>
          <cell r="F726">
            <v>1474562910.1300557</v>
          </cell>
        </row>
        <row r="727">
          <cell r="A727" t="str">
            <v>03RPRESTAMOS</v>
          </cell>
          <cell r="B727" t="str">
            <v>03</v>
          </cell>
          <cell r="C727">
            <v>39082</v>
          </cell>
          <cell r="D727" t="str">
            <v>RPRESTAMOS</v>
          </cell>
          <cell r="E727" t="str">
            <v>RPRESTAMOS</v>
          </cell>
          <cell r="F727">
            <v>-1616641184.7000558</v>
          </cell>
        </row>
        <row r="728">
          <cell r="A728" t="str">
            <v>03RPRESTGEST</v>
          </cell>
          <cell r="B728" t="str">
            <v>03</v>
          </cell>
          <cell r="C728">
            <v>39082</v>
          </cell>
          <cell r="D728" t="str">
            <v>RPRESTGEST</v>
          </cell>
          <cell r="E728" t="str">
            <v>RPRESTGEST</v>
          </cell>
          <cell r="F728">
            <v>-1616641184.7000558</v>
          </cell>
        </row>
        <row r="729">
          <cell r="A729" t="str">
            <v>03RPRESTIT</v>
          </cell>
          <cell r="B729" t="str">
            <v>03</v>
          </cell>
          <cell r="C729">
            <v>39082</v>
          </cell>
          <cell r="D729" t="str">
            <v>RPRESTIT</v>
          </cell>
          <cell r="E729" t="str">
            <v>RPRESTIT</v>
          </cell>
          <cell r="F729">
            <v>142078274.56999999</v>
          </cell>
        </row>
        <row r="730">
          <cell r="A730" t="str">
            <v>03RRECBALANC</v>
          </cell>
          <cell r="B730" t="str">
            <v>03</v>
          </cell>
          <cell r="C730">
            <v>39082</v>
          </cell>
          <cell r="D730" t="str">
            <v>RRECBALANC</v>
          </cell>
          <cell r="E730" t="str">
            <v>RRECBALANC</v>
          </cell>
          <cell r="F730">
            <v>614410695.48000002</v>
          </cell>
        </row>
        <row r="731">
          <cell r="A731" t="str">
            <v>03RRECBALSR</v>
          </cell>
          <cell r="B731" t="str">
            <v>03</v>
          </cell>
          <cell r="C731">
            <v>39082</v>
          </cell>
          <cell r="D731" t="str">
            <v>RRECBALSR</v>
          </cell>
          <cell r="E731" t="str">
            <v>RRECBALSR</v>
          </cell>
          <cell r="F731">
            <v>614410695.48000002</v>
          </cell>
        </row>
        <row r="732">
          <cell r="A732" t="str">
            <v>03RRECGEST</v>
          </cell>
          <cell r="B732" t="str">
            <v>03</v>
          </cell>
          <cell r="C732">
            <v>39082</v>
          </cell>
          <cell r="D732" t="str">
            <v>RRECGEST</v>
          </cell>
          <cell r="E732" t="str">
            <v>RRECGEST</v>
          </cell>
          <cell r="F732">
            <v>756512217.81000006</v>
          </cell>
        </row>
        <row r="733">
          <cell r="A733" t="str">
            <v>03RRGFUERABA</v>
          </cell>
          <cell r="B733" t="str">
            <v>03</v>
          </cell>
          <cell r="C733">
            <v>39082</v>
          </cell>
          <cell r="D733" t="str">
            <v>RRGFUERABA</v>
          </cell>
          <cell r="E733" t="str">
            <v>RRGFUERABA</v>
          </cell>
          <cell r="F733">
            <v>142101522.33000001</v>
          </cell>
        </row>
        <row r="734">
          <cell r="A734" t="str">
            <v>03RTACTIVO</v>
          </cell>
          <cell r="B734" t="str">
            <v>03</v>
          </cell>
          <cell r="C734">
            <v>39082</v>
          </cell>
          <cell r="D734" t="str">
            <v>RTACTIVO</v>
          </cell>
          <cell r="E734" t="str">
            <v>RTACTIVO</v>
          </cell>
          <cell r="F734">
            <v>-1707061717.6350262</v>
          </cell>
        </row>
        <row r="735">
          <cell r="A735" t="str">
            <v>03RTPASIVO</v>
          </cell>
          <cell r="B735" t="str">
            <v>03</v>
          </cell>
          <cell r="C735">
            <v>39082</v>
          </cell>
          <cell r="D735" t="str">
            <v>RTPASIVO</v>
          </cell>
          <cell r="E735" t="str">
            <v>RTPASIVO</v>
          </cell>
          <cell r="F735">
            <v>1707061717.6350257</v>
          </cell>
        </row>
        <row r="736">
          <cell r="A736" t="str">
            <v>03RVISTA</v>
          </cell>
          <cell r="B736" t="str">
            <v>03</v>
          </cell>
          <cell r="C736">
            <v>39082</v>
          </cell>
          <cell r="D736" t="str">
            <v>RVISTA</v>
          </cell>
          <cell r="E736" t="str">
            <v>RVISTA</v>
          </cell>
          <cell r="F736">
            <v>243540066.38999999</v>
          </cell>
        </row>
        <row r="737">
          <cell r="A737" t="str">
            <v>03RVNEGOCIO</v>
          </cell>
          <cell r="B737" t="str">
            <v>03</v>
          </cell>
          <cell r="C737">
            <v>39082</v>
          </cell>
          <cell r="D737" t="str">
            <v>RVNEGOCIO</v>
          </cell>
          <cell r="E737" t="str">
            <v>RVNEGOCIO</v>
          </cell>
          <cell r="F737">
            <v>2451718816.3700552</v>
          </cell>
        </row>
        <row r="738">
          <cell r="A738" t="str">
            <v>0416010</v>
          </cell>
          <cell r="B738" t="str">
            <v>04</v>
          </cell>
          <cell r="C738">
            <v>39082</v>
          </cell>
          <cell r="D738" t="str">
            <v>16010</v>
          </cell>
          <cell r="E738" t="str">
            <v>16010</v>
          </cell>
          <cell r="F738">
            <v>139277701</v>
          </cell>
        </row>
        <row r="739">
          <cell r="A739" t="str">
            <v>0420000</v>
          </cell>
          <cell r="B739" t="str">
            <v>04</v>
          </cell>
          <cell r="C739">
            <v>39082</v>
          </cell>
          <cell r="D739" t="str">
            <v>20000</v>
          </cell>
          <cell r="E739" t="str">
            <v>20000</v>
          </cell>
          <cell r="F739">
            <v>12622659.529999999</v>
          </cell>
        </row>
        <row r="740">
          <cell r="A740" t="str">
            <v>04EMISION</v>
          </cell>
          <cell r="B740" t="str">
            <v>04</v>
          </cell>
          <cell r="C740">
            <v>39082</v>
          </cell>
          <cell r="D740" t="str">
            <v>EMISION</v>
          </cell>
          <cell r="E740" t="str">
            <v>EMISION</v>
          </cell>
          <cell r="F740">
            <v>15018000</v>
          </cell>
        </row>
        <row r="741">
          <cell r="A741" t="str">
            <v>04G16000</v>
          </cell>
          <cell r="B741" t="str">
            <v>04</v>
          </cell>
          <cell r="C741">
            <v>39082</v>
          </cell>
          <cell r="D741" t="str">
            <v>G16000</v>
          </cell>
          <cell r="E741" t="str">
            <v>G16000</v>
          </cell>
          <cell r="F741">
            <v>139277701</v>
          </cell>
        </row>
        <row r="742">
          <cell r="A742" t="str">
            <v>04G20000</v>
          </cell>
          <cell r="B742" t="str">
            <v>04</v>
          </cell>
          <cell r="C742">
            <v>39082</v>
          </cell>
          <cell r="D742" t="str">
            <v>G20000</v>
          </cell>
          <cell r="E742" t="str">
            <v>G20000</v>
          </cell>
          <cell r="F742">
            <v>12622659.529999999</v>
          </cell>
        </row>
        <row r="743">
          <cell r="A743" t="str">
            <v>04GR1000</v>
          </cell>
          <cell r="B743" t="str">
            <v>04</v>
          </cell>
          <cell r="C743">
            <v>39082</v>
          </cell>
          <cell r="D743" t="str">
            <v>GR1000</v>
          </cell>
          <cell r="E743" t="str">
            <v>GR1000</v>
          </cell>
          <cell r="F743">
            <v>-42696207.429800004</v>
          </cell>
        </row>
        <row r="744">
          <cell r="A744" t="str">
            <v>04GR16000</v>
          </cell>
          <cell r="B744" t="str">
            <v>04</v>
          </cell>
          <cell r="C744">
            <v>39082</v>
          </cell>
          <cell r="D744" t="str">
            <v>GR16000</v>
          </cell>
          <cell r="E744" t="str">
            <v>GR16000</v>
          </cell>
          <cell r="F744">
            <v>139277701</v>
          </cell>
        </row>
        <row r="745">
          <cell r="A745" t="str">
            <v>04GR16010</v>
          </cell>
          <cell r="B745" t="str">
            <v>04</v>
          </cell>
          <cell r="C745">
            <v>39082</v>
          </cell>
          <cell r="D745" t="str">
            <v>GR16010</v>
          </cell>
          <cell r="E745" t="str">
            <v>GR16010</v>
          </cell>
          <cell r="F745">
            <v>139277701</v>
          </cell>
        </row>
        <row r="746">
          <cell r="A746" t="str">
            <v>04GR16999</v>
          </cell>
          <cell r="B746" t="str">
            <v>04</v>
          </cell>
          <cell r="C746">
            <v>39082</v>
          </cell>
          <cell r="D746" t="str">
            <v>GR16999</v>
          </cell>
          <cell r="E746" t="str">
            <v>GR16999</v>
          </cell>
          <cell r="F746">
            <v>12622659.529999999</v>
          </cell>
        </row>
        <row r="747">
          <cell r="A747" t="str">
            <v>04GR17011</v>
          </cell>
          <cell r="B747" t="str">
            <v>04</v>
          </cell>
          <cell r="C747">
            <v>39082</v>
          </cell>
          <cell r="D747" t="str">
            <v>GR17011</v>
          </cell>
          <cell r="E747" t="str">
            <v>GR17011</v>
          </cell>
          <cell r="F747">
            <v>702379123.28000009</v>
          </cell>
        </row>
        <row r="748">
          <cell r="A748" t="str">
            <v>04GR17012</v>
          </cell>
          <cell r="B748" t="str">
            <v>04</v>
          </cell>
          <cell r="C748">
            <v>39082</v>
          </cell>
          <cell r="D748" t="str">
            <v>GR17012</v>
          </cell>
          <cell r="E748" t="str">
            <v>GR17012</v>
          </cell>
          <cell r="F748">
            <v>575189865.06000006</v>
          </cell>
        </row>
        <row r="749">
          <cell r="A749" t="str">
            <v>04GR170131</v>
          </cell>
          <cell r="B749" t="str">
            <v>04</v>
          </cell>
          <cell r="C749">
            <v>39082</v>
          </cell>
          <cell r="D749" t="str">
            <v>GR170131</v>
          </cell>
          <cell r="E749" t="str">
            <v>GR170131</v>
          </cell>
          <cell r="F749">
            <v>509597901.75999999</v>
          </cell>
        </row>
        <row r="750">
          <cell r="A750" t="str">
            <v>04GR170132</v>
          </cell>
          <cell r="B750" t="str">
            <v>04</v>
          </cell>
          <cell r="C750">
            <v>39082</v>
          </cell>
          <cell r="D750" t="str">
            <v>GR170132</v>
          </cell>
          <cell r="E750" t="str">
            <v>GR170132</v>
          </cell>
          <cell r="F750">
            <v>131919590</v>
          </cell>
        </row>
        <row r="751">
          <cell r="A751" t="str">
            <v>04GR170133</v>
          </cell>
          <cell r="B751" t="str">
            <v>04</v>
          </cell>
          <cell r="C751">
            <v>39082</v>
          </cell>
          <cell r="D751" t="str">
            <v>GR170133</v>
          </cell>
          <cell r="E751" t="str">
            <v>GR170133</v>
          </cell>
          <cell r="F751">
            <v>287254021.09999996</v>
          </cell>
        </row>
        <row r="752">
          <cell r="A752" t="str">
            <v>04GR170134</v>
          </cell>
          <cell r="B752" t="str">
            <v>04</v>
          </cell>
          <cell r="C752">
            <v>39082</v>
          </cell>
          <cell r="D752" t="str">
            <v>GR170134</v>
          </cell>
          <cell r="E752" t="str">
            <v>GR170134</v>
          </cell>
          <cell r="F752">
            <v>16288860.470000001</v>
          </cell>
        </row>
        <row r="753">
          <cell r="A753" t="str">
            <v>04GR170135</v>
          </cell>
          <cell r="B753" t="str">
            <v>04</v>
          </cell>
          <cell r="C753">
            <v>39082</v>
          </cell>
          <cell r="D753" t="str">
            <v>GR170135</v>
          </cell>
          <cell r="E753" t="str">
            <v>GR170135</v>
          </cell>
          <cell r="F753">
            <v>270965160.63</v>
          </cell>
        </row>
        <row r="754">
          <cell r="A754" t="str">
            <v>04GR17500</v>
          </cell>
          <cell r="B754" t="str">
            <v>04</v>
          </cell>
          <cell r="C754">
            <v>39082</v>
          </cell>
          <cell r="D754" t="str">
            <v>GR17500</v>
          </cell>
          <cell r="E754" t="str">
            <v>GR17500</v>
          </cell>
          <cell r="F754">
            <v>15018000</v>
          </cell>
        </row>
        <row r="755">
          <cell r="A755" t="str">
            <v>04GR2000</v>
          </cell>
          <cell r="B755" t="str">
            <v>04</v>
          </cell>
          <cell r="C755">
            <v>39082</v>
          </cell>
          <cell r="D755" t="str">
            <v>GR2000</v>
          </cell>
          <cell r="E755" t="str">
            <v>GR2000</v>
          </cell>
          <cell r="F755">
            <v>-28794758.319999959</v>
          </cell>
        </row>
        <row r="756">
          <cell r="A756" t="str">
            <v>04GR2020</v>
          </cell>
          <cell r="B756" t="str">
            <v>04</v>
          </cell>
          <cell r="C756">
            <v>39082</v>
          </cell>
          <cell r="D756" t="str">
            <v>GR2020</v>
          </cell>
          <cell r="E756" t="str">
            <v>GR2020</v>
          </cell>
          <cell r="F756">
            <v>4.0978193283081055E-8</v>
          </cell>
        </row>
        <row r="757">
          <cell r="A757" t="str">
            <v>04GR2040</v>
          </cell>
          <cell r="B757" t="str">
            <v>04</v>
          </cell>
          <cell r="C757">
            <v>39082</v>
          </cell>
          <cell r="D757" t="str">
            <v>GR2040</v>
          </cell>
          <cell r="E757" t="str">
            <v>GR2040</v>
          </cell>
          <cell r="F757">
            <v>-28794758.32</v>
          </cell>
        </row>
        <row r="758">
          <cell r="A758" t="str">
            <v>04GR21000</v>
          </cell>
          <cell r="B758" t="str">
            <v>04</v>
          </cell>
          <cell r="C758">
            <v>39082</v>
          </cell>
          <cell r="D758" t="str">
            <v>GR21000</v>
          </cell>
          <cell r="E758" t="str">
            <v>GR21000</v>
          </cell>
          <cell r="F758">
            <v>1259291586.3045342</v>
          </cell>
        </row>
        <row r="759">
          <cell r="A759" t="str">
            <v>04GR3010</v>
          </cell>
          <cell r="B759" t="str">
            <v>04</v>
          </cell>
          <cell r="C759">
            <v>39082</v>
          </cell>
          <cell r="D759" t="str">
            <v>GR3010</v>
          </cell>
          <cell r="E759" t="str">
            <v>GR3010</v>
          </cell>
          <cell r="F759">
            <v>-66126404.06000001</v>
          </cell>
        </row>
        <row r="760">
          <cell r="A760" t="str">
            <v>04GR3020</v>
          </cell>
          <cell r="B760" t="str">
            <v>04</v>
          </cell>
          <cell r="C760">
            <v>39082</v>
          </cell>
          <cell r="D760" t="str">
            <v>GR3020</v>
          </cell>
          <cell r="E760" t="str">
            <v>GR3020</v>
          </cell>
          <cell r="F760">
            <v>-3470769229.3935556</v>
          </cell>
        </row>
        <row r="761">
          <cell r="A761" t="str">
            <v>04GR30210</v>
          </cell>
          <cell r="B761" t="str">
            <v>04</v>
          </cell>
          <cell r="C761">
            <v>39082</v>
          </cell>
          <cell r="D761" t="str">
            <v>GR30210</v>
          </cell>
          <cell r="E761" t="str">
            <v>GR30210</v>
          </cell>
          <cell r="F761">
            <v>-30345065.409999996</v>
          </cell>
        </row>
        <row r="762">
          <cell r="A762" t="str">
            <v>04GR302106</v>
          </cell>
          <cell r="B762" t="str">
            <v>04</v>
          </cell>
          <cell r="C762">
            <v>39082</v>
          </cell>
          <cell r="D762" t="str">
            <v>GR302106</v>
          </cell>
          <cell r="E762" t="str">
            <v>GR302106</v>
          </cell>
          <cell r="F762">
            <v>-45674704.463555552</v>
          </cell>
        </row>
        <row r="763">
          <cell r="A763" t="str">
            <v>04GR30210NO</v>
          </cell>
          <cell r="B763" t="str">
            <v>04</v>
          </cell>
          <cell r="C763">
            <v>39082</v>
          </cell>
          <cell r="D763" t="str">
            <v>GR30210NO</v>
          </cell>
          <cell r="E763" t="str">
            <v>GR30210NO</v>
          </cell>
          <cell r="F763">
            <v>30345065.409999996</v>
          </cell>
        </row>
        <row r="764">
          <cell r="A764" t="str">
            <v>04GR30211</v>
          </cell>
          <cell r="B764" t="str">
            <v>04</v>
          </cell>
          <cell r="C764">
            <v>39082</v>
          </cell>
          <cell r="D764" t="str">
            <v>GR30211</v>
          </cell>
          <cell r="E764" t="str">
            <v>GR30211</v>
          </cell>
          <cell r="F764">
            <v>-928005541.05999994</v>
          </cell>
        </row>
        <row r="765">
          <cell r="A765" t="str">
            <v>04GR30211NO</v>
          </cell>
          <cell r="B765" t="str">
            <v>04</v>
          </cell>
          <cell r="C765">
            <v>39082</v>
          </cell>
          <cell r="D765" t="str">
            <v>GR30211NO</v>
          </cell>
          <cell r="E765" t="str">
            <v>GR30211NO</v>
          </cell>
          <cell r="F765">
            <v>927780767.67999995</v>
          </cell>
        </row>
        <row r="766">
          <cell r="A766" t="str">
            <v>04GR30211SI</v>
          </cell>
          <cell r="B766" t="str">
            <v>04</v>
          </cell>
          <cell r="C766">
            <v>39082</v>
          </cell>
          <cell r="D766" t="str">
            <v>GR30211SI</v>
          </cell>
          <cell r="E766" t="str">
            <v>GR30211SI</v>
          </cell>
          <cell r="F766">
            <v>224773.38</v>
          </cell>
        </row>
        <row r="767">
          <cell r="A767" t="str">
            <v>04GR30212</v>
          </cell>
          <cell r="B767" t="str">
            <v>04</v>
          </cell>
          <cell r="C767">
            <v>39082</v>
          </cell>
          <cell r="D767" t="str">
            <v>GR30212</v>
          </cell>
          <cell r="E767" t="str">
            <v>GR30212</v>
          </cell>
          <cell r="F767">
            <v>-393222169.46000004</v>
          </cell>
        </row>
        <row r="768">
          <cell r="A768" t="str">
            <v>04GR30212NO</v>
          </cell>
          <cell r="B768" t="str">
            <v>04</v>
          </cell>
          <cell r="C768">
            <v>39082</v>
          </cell>
          <cell r="D768" t="str">
            <v>GR30212NO</v>
          </cell>
          <cell r="E768" t="str">
            <v>GR30212NO</v>
          </cell>
          <cell r="F768">
            <v>371850744.31</v>
          </cell>
        </row>
        <row r="769">
          <cell r="A769" t="str">
            <v>04GR30212SI</v>
          </cell>
          <cell r="B769" t="str">
            <v>04</v>
          </cell>
          <cell r="C769">
            <v>39082</v>
          </cell>
          <cell r="D769" t="str">
            <v>GR30212SI</v>
          </cell>
          <cell r="E769" t="str">
            <v>GR30212SI</v>
          </cell>
          <cell r="F769">
            <v>21371425.149999999</v>
          </cell>
        </row>
        <row r="770">
          <cell r="A770" t="str">
            <v>04GR30213</v>
          </cell>
          <cell r="B770" t="str">
            <v>04</v>
          </cell>
          <cell r="C770">
            <v>39082</v>
          </cell>
          <cell r="D770" t="str">
            <v>GR30213</v>
          </cell>
          <cell r="E770" t="str">
            <v>GR30213</v>
          </cell>
          <cell r="F770">
            <v>-9851728.6699999999</v>
          </cell>
        </row>
        <row r="771">
          <cell r="A771" t="str">
            <v>04GR30213NO</v>
          </cell>
          <cell r="B771" t="str">
            <v>04</v>
          </cell>
          <cell r="C771">
            <v>39082</v>
          </cell>
          <cell r="D771" t="str">
            <v>GR30213NO</v>
          </cell>
          <cell r="E771" t="str">
            <v>GR30213NO</v>
          </cell>
          <cell r="F771">
            <v>9851728.6699999999</v>
          </cell>
        </row>
        <row r="772">
          <cell r="A772" t="str">
            <v>04GR30214</v>
          </cell>
          <cell r="B772" t="str">
            <v>04</v>
          </cell>
          <cell r="C772">
            <v>39082</v>
          </cell>
          <cell r="D772" t="str">
            <v>GR30214</v>
          </cell>
          <cell r="E772" t="str">
            <v>GR30214</v>
          </cell>
          <cell r="F772">
            <v>-1786913188</v>
          </cell>
        </row>
        <row r="773">
          <cell r="A773" t="str">
            <v>04GR30214NO</v>
          </cell>
          <cell r="B773" t="str">
            <v>04</v>
          </cell>
          <cell r="C773">
            <v>39082</v>
          </cell>
          <cell r="D773" t="str">
            <v>GR30214NO</v>
          </cell>
          <cell r="E773" t="str">
            <v>GR30214NO</v>
          </cell>
          <cell r="F773">
            <v>1596493615.6499999</v>
          </cell>
        </row>
        <row r="774">
          <cell r="A774" t="str">
            <v>04GR30214SI</v>
          </cell>
          <cell r="B774" t="str">
            <v>04</v>
          </cell>
          <cell r="C774">
            <v>39082</v>
          </cell>
          <cell r="D774" t="str">
            <v>GR30214SI</v>
          </cell>
          <cell r="E774" t="str">
            <v>GR30214SI</v>
          </cell>
          <cell r="F774">
            <v>190419572.34999999</v>
          </cell>
        </row>
        <row r="775">
          <cell r="A775" t="str">
            <v>04GR30215</v>
          </cell>
          <cell r="B775" t="str">
            <v>04</v>
          </cell>
          <cell r="C775">
            <v>39082</v>
          </cell>
          <cell r="D775" t="str">
            <v>GR30215</v>
          </cell>
          <cell r="E775" t="str">
            <v>GR30215</v>
          </cell>
          <cell r="F775">
            <v>-127788312.31999999</v>
          </cell>
        </row>
        <row r="776">
          <cell r="A776" t="str">
            <v>04GR30215NO</v>
          </cell>
          <cell r="B776" t="str">
            <v>04</v>
          </cell>
          <cell r="C776">
            <v>39082</v>
          </cell>
          <cell r="D776" t="str">
            <v>GR30215NO</v>
          </cell>
          <cell r="E776" t="str">
            <v>GR30215NO</v>
          </cell>
          <cell r="F776">
            <v>126394195.91999999</v>
          </cell>
        </row>
        <row r="777">
          <cell r="A777" t="str">
            <v>04GR30215SI</v>
          </cell>
          <cell r="B777" t="str">
            <v>04</v>
          </cell>
          <cell r="C777">
            <v>39082</v>
          </cell>
          <cell r="D777" t="str">
            <v>GR30215SI</v>
          </cell>
          <cell r="E777" t="str">
            <v>GR30215SI</v>
          </cell>
          <cell r="F777">
            <v>1394116.4</v>
          </cell>
        </row>
        <row r="778">
          <cell r="A778" t="str">
            <v>04GR30216</v>
          </cell>
          <cell r="B778" t="str">
            <v>04</v>
          </cell>
          <cell r="C778">
            <v>39082</v>
          </cell>
          <cell r="D778" t="str">
            <v>GR30216</v>
          </cell>
          <cell r="E778" t="str">
            <v>GR30216</v>
          </cell>
          <cell r="F778">
            <v>-15329639.053555556</v>
          </cell>
        </row>
        <row r="779">
          <cell r="A779" t="str">
            <v>04GR30216NO</v>
          </cell>
          <cell r="B779" t="str">
            <v>04</v>
          </cell>
          <cell r="C779">
            <v>39082</v>
          </cell>
          <cell r="D779" t="str">
            <v>GR30216NO</v>
          </cell>
          <cell r="E779" t="str">
            <v>GR30216NO</v>
          </cell>
          <cell r="F779">
            <v>10225266.433555555</v>
          </cell>
        </row>
        <row r="780">
          <cell r="A780" t="str">
            <v>04GR30216SI</v>
          </cell>
          <cell r="B780" t="str">
            <v>04</v>
          </cell>
          <cell r="C780">
            <v>39082</v>
          </cell>
          <cell r="D780" t="str">
            <v>GR30216SI</v>
          </cell>
          <cell r="E780" t="str">
            <v>GR30216SI</v>
          </cell>
          <cell r="F780">
            <v>5104372.62</v>
          </cell>
        </row>
        <row r="781">
          <cell r="A781" t="str">
            <v>04GR30221</v>
          </cell>
          <cell r="B781" t="str">
            <v>04</v>
          </cell>
          <cell r="C781">
            <v>39082</v>
          </cell>
          <cell r="D781" t="str">
            <v>GR30221</v>
          </cell>
          <cell r="E781" t="str">
            <v>GR30221</v>
          </cell>
          <cell r="F781">
            <v>-60667.92</v>
          </cell>
        </row>
        <row r="782">
          <cell r="A782" t="str">
            <v>04GR30222</v>
          </cell>
          <cell r="B782" t="str">
            <v>04</v>
          </cell>
          <cell r="C782">
            <v>39082</v>
          </cell>
          <cell r="D782" t="str">
            <v>GR30222</v>
          </cell>
          <cell r="E782" t="str">
            <v>GR30222</v>
          </cell>
          <cell r="F782">
            <v>-934086.1</v>
          </cell>
        </row>
        <row r="783">
          <cell r="A783" t="str">
            <v>04GR30223</v>
          </cell>
          <cell r="B783" t="str">
            <v>04</v>
          </cell>
          <cell r="C783">
            <v>39082</v>
          </cell>
          <cell r="D783" t="str">
            <v>GR30223</v>
          </cell>
          <cell r="E783" t="str">
            <v>GR30223</v>
          </cell>
          <cell r="F783">
            <v>-29373765.779999997</v>
          </cell>
        </row>
        <row r="784">
          <cell r="A784" t="str">
            <v>04GR30224</v>
          </cell>
          <cell r="B784" t="str">
            <v>04</v>
          </cell>
          <cell r="C784">
            <v>39082</v>
          </cell>
          <cell r="D784" t="str">
            <v>GR30224</v>
          </cell>
          <cell r="E784" t="str">
            <v>GR30224</v>
          </cell>
          <cell r="F784">
            <v>-148945065.62</v>
          </cell>
        </row>
        <row r="785">
          <cell r="A785" t="str">
            <v>04GR3030</v>
          </cell>
          <cell r="B785" t="str">
            <v>04</v>
          </cell>
          <cell r="C785">
            <v>39082</v>
          </cell>
          <cell r="D785" t="str">
            <v>GR3030</v>
          </cell>
          <cell r="E785" t="str">
            <v>GR3030</v>
          </cell>
          <cell r="F785">
            <v>-48120238.530000001</v>
          </cell>
        </row>
        <row r="786">
          <cell r="A786" t="str">
            <v>04GR30401</v>
          </cell>
          <cell r="B786" t="str">
            <v>04</v>
          </cell>
          <cell r="C786">
            <v>39082</v>
          </cell>
          <cell r="D786" t="str">
            <v>GR30401</v>
          </cell>
          <cell r="E786" t="str">
            <v>GR30401</v>
          </cell>
          <cell r="F786">
            <v>-8023844.6900000013</v>
          </cell>
        </row>
        <row r="787">
          <cell r="A787" t="str">
            <v>04GR30402</v>
          </cell>
          <cell r="B787" t="str">
            <v>04</v>
          </cell>
          <cell r="C787">
            <v>39082</v>
          </cell>
          <cell r="D787" t="str">
            <v>GR30402</v>
          </cell>
          <cell r="E787" t="str">
            <v>GR30402</v>
          </cell>
          <cell r="F787">
            <v>-13866551.310000001</v>
          </cell>
        </row>
        <row r="788">
          <cell r="A788" t="str">
            <v>04GR30403</v>
          </cell>
          <cell r="B788" t="str">
            <v>04</v>
          </cell>
          <cell r="C788">
            <v>39082</v>
          </cell>
          <cell r="D788" t="str">
            <v>GR30403</v>
          </cell>
          <cell r="E788" t="str">
            <v>GR30403</v>
          </cell>
          <cell r="F788">
            <v>-12735840.479999999</v>
          </cell>
        </row>
        <row r="789">
          <cell r="A789" t="str">
            <v>04GR3099</v>
          </cell>
          <cell r="B789" t="str">
            <v>04</v>
          </cell>
          <cell r="C789">
            <v>39082</v>
          </cell>
          <cell r="D789" t="str">
            <v>GR3099</v>
          </cell>
          <cell r="E789" t="str">
            <v>GR3099</v>
          </cell>
          <cell r="F789">
            <v>65624081.028821394</v>
          </cell>
        </row>
        <row r="790">
          <cell r="A790" t="str">
            <v>04GR30991</v>
          </cell>
          <cell r="B790" t="str">
            <v>04</v>
          </cell>
          <cell r="C790">
            <v>39082</v>
          </cell>
          <cell r="D790" t="str">
            <v>GR30991</v>
          </cell>
          <cell r="E790" t="str">
            <v>GR30991</v>
          </cell>
          <cell r="F790">
            <v>16024602.779999997</v>
          </cell>
        </row>
        <row r="791">
          <cell r="A791" t="str">
            <v>04GR30992</v>
          </cell>
          <cell r="B791" t="str">
            <v>04</v>
          </cell>
          <cell r="C791">
            <v>39082</v>
          </cell>
          <cell r="D791" t="str">
            <v>GR30992</v>
          </cell>
          <cell r="E791" t="str">
            <v>GR30992</v>
          </cell>
          <cell r="F791">
            <v>49599478.2488214</v>
          </cell>
        </row>
        <row r="792">
          <cell r="A792" t="str">
            <v>04GR3099CMI</v>
          </cell>
          <cell r="B792" t="str">
            <v>04</v>
          </cell>
          <cell r="C792">
            <v>39082</v>
          </cell>
          <cell r="D792" t="str">
            <v>GR3099CMI</v>
          </cell>
          <cell r="E792" t="str">
            <v>GR3099CMI</v>
          </cell>
          <cell r="F792">
            <v>65624081.028821394</v>
          </cell>
        </row>
        <row r="793">
          <cell r="A793" t="str">
            <v>04GR31000</v>
          </cell>
          <cell r="B793" t="str">
            <v>04</v>
          </cell>
          <cell r="C793">
            <v>39082</v>
          </cell>
          <cell r="D793" t="str">
            <v>GR31000</v>
          </cell>
          <cell r="E793" t="str">
            <v>GR31000</v>
          </cell>
          <cell r="F793">
            <v>-807499908.63999999</v>
          </cell>
        </row>
        <row r="794">
          <cell r="A794" t="str">
            <v>04GR31010</v>
          </cell>
          <cell r="B794" t="str">
            <v>04</v>
          </cell>
          <cell r="C794">
            <v>39082</v>
          </cell>
          <cell r="D794" t="str">
            <v>GR31010</v>
          </cell>
          <cell r="E794" t="str">
            <v>GR31010</v>
          </cell>
          <cell r="F794">
            <v>-534451328.94</v>
          </cell>
        </row>
        <row r="795">
          <cell r="A795" t="str">
            <v>04GR31020</v>
          </cell>
          <cell r="B795" t="str">
            <v>04</v>
          </cell>
          <cell r="C795">
            <v>39082</v>
          </cell>
          <cell r="D795" t="str">
            <v>GR31020</v>
          </cell>
          <cell r="E795" t="str">
            <v>GR31020</v>
          </cell>
          <cell r="F795">
            <v>-85123734.709999993</v>
          </cell>
        </row>
        <row r="796">
          <cell r="A796" t="str">
            <v>04GR31030</v>
          </cell>
          <cell r="B796" t="str">
            <v>04</v>
          </cell>
          <cell r="C796">
            <v>39082</v>
          </cell>
          <cell r="D796" t="str">
            <v>GR31030</v>
          </cell>
          <cell r="E796" t="str">
            <v>GR31030</v>
          </cell>
          <cell r="F796">
            <v>-37403671.630000003</v>
          </cell>
        </row>
        <row r="797">
          <cell r="A797" t="str">
            <v>04GR31040</v>
          </cell>
          <cell r="B797" t="str">
            <v>04</v>
          </cell>
          <cell r="C797">
            <v>39082</v>
          </cell>
          <cell r="D797" t="str">
            <v>GR31040</v>
          </cell>
          <cell r="E797" t="str">
            <v>GR31040</v>
          </cell>
          <cell r="F797">
            <v>-150521173.35999998</v>
          </cell>
        </row>
        <row r="798">
          <cell r="A798" t="str">
            <v>04GR32000</v>
          </cell>
          <cell r="B798" t="str">
            <v>04</v>
          </cell>
          <cell r="C798">
            <v>39082</v>
          </cell>
          <cell r="D798" t="str">
            <v>GR32000</v>
          </cell>
          <cell r="E798" t="str">
            <v>GR32000</v>
          </cell>
          <cell r="F798">
            <v>-181640831.24999997</v>
          </cell>
        </row>
        <row r="799">
          <cell r="A799" t="str">
            <v>04GR32010</v>
          </cell>
          <cell r="B799" t="str">
            <v>04</v>
          </cell>
          <cell r="C799">
            <v>39082</v>
          </cell>
          <cell r="D799" t="str">
            <v>GR32010</v>
          </cell>
          <cell r="E799" t="str">
            <v>GR32010</v>
          </cell>
          <cell r="F799">
            <v>-176316912.49999994</v>
          </cell>
        </row>
        <row r="800">
          <cell r="A800" t="str">
            <v>04GR34000</v>
          </cell>
          <cell r="B800" t="str">
            <v>04</v>
          </cell>
          <cell r="C800">
            <v>39082</v>
          </cell>
          <cell r="D800" t="str">
            <v>GR34000</v>
          </cell>
          <cell r="E800" t="str">
            <v>GR34000</v>
          </cell>
          <cell r="F800">
            <v>737952.31</v>
          </cell>
        </row>
        <row r="801">
          <cell r="A801" t="str">
            <v>04GR35000</v>
          </cell>
          <cell r="B801" t="str">
            <v>04</v>
          </cell>
          <cell r="C801">
            <v>39082</v>
          </cell>
          <cell r="D801" t="str">
            <v>GR35000</v>
          </cell>
          <cell r="E801" t="str">
            <v>GR35000</v>
          </cell>
          <cell r="F801">
            <v>-3165329.15</v>
          </cell>
        </row>
        <row r="802">
          <cell r="A802" t="str">
            <v>04GR36000</v>
          </cell>
          <cell r="B802" t="str">
            <v>04</v>
          </cell>
          <cell r="C802">
            <v>39082</v>
          </cell>
          <cell r="D802" t="str">
            <v>GR36000</v>
          </cell>
          <cell r="E802" t="str">
            <v>GR36000</v>
          </cell>
          <cell r="F802">
            <v>10482817.690000001</v>
          </cell>
        </row>
        <row r="803">
          <cell r="A803" t="str">
            <v>04GR5000</v>
          </cell>
          <cell r="B803" t="str">
            <v>04</v>
          </cell>
          <cell r="C803">
            <v>39082</v>
          </cell>
          <cell r="D803" t="str">
            <v>GR5000</v>
          </cell>
          <cell r="E803" t="str">
            <v>GR5000</v>
          </cell>
          <cell r="F803">
            <v>-17699.260000000126</v>
          </cell>
        </row>
        <row r="804">
          <cell r="A804" t="str">
            <v>04GR50020</v>
          </cell>
          <cell r="B804" t="str">
            <v>04</v>
          </cell>
          <cell r="C804">
            <v>39082</v>
          </cell>
          <cell r="D804" t="str">
            <v>GR50020</v>
          </cell>
          <cell r="E804" t="str">
            <v>GR50020</v>
          </cell>
          <cell r="F804">
            <v>243610781.72000003</v>
          </cell>
        </row>
        <row r="805">
          <cell r="A805" t="str">
            <v>04GR50030</v>
          </cell>
          <cell r="B805" t="str">
            <v>04</v>
          </cell>
          <cell r="C805">
            <v>39082</v>
          </cell>
          <cell r="D805" t="str">
            <v>GR50030</v>
          </cell>
          <cell r="E805" t="str">
            <v>GR50030</v>
          </cell>
          <cell r="F805">
            <v>144030.35999999999</v>
          </cell>
        </row>
        <row r="806">
          <cell r="A806" t="str">
            <v>04GR50040</v>
          </cell>
          <cell r="B806" t="str">
            <v>04</v>
          </cell>
          <cell r="C806">
            <v>39082</v>
          </cell>
          <cell r="D806" t="str">
            <v>GR50040</v>
          </cell>
          <cell r="E806" t="str">
            <v>GR50040</v>
          </cell>
          <cell r="F806">
            <v>45411338.140000001</v>
          </cell>
        </row>
        <row r="807">
          <cell r="A807" t="str">
            <v>04GR50060</v>
          </cell>
          <cell r="B807" t="str">
            <v>04</v>
          </cell>
          <cell r="C807">
            <v>39082</v>
          </cell>
          <cell r="D807" t="str">
            <v>GR50060</v>
          </cell>
          <cell r="E807" t="str">
            <v>GR50060</v>
          </cell>
          <cell r="F807">
            <v>24976606.799999997</v>
          </cell>
        </row>
        <row r="808">
          <cell r="A808" t="str">
            <v>04GR50090</v>
          </cell>
          <cell r="B808" t="str">
            <v>04</v>
          </cell>
          <cell r="C808">
            <v>39082</v>
          </cell>
          <cell r="D808" t="str">
            <v>GR50090</v>
          </cell>
          <cell r="E808" t="str">
            <v>GR50090</v>
          </cell>
          <cell r="F808">
            <v>-86548129.709999993</v>
          </cell>
        </row>
        <row r="809">
          <cell r="A809" t="str">
            <v>04GR50100</v>
          </cell>
          <cell r="B809" t="str">
            <v>04</v>
          </cell>
          <cell r="C809">
            <v>39082</v>
          </cell>
          <cell r="D809" t="str">
            <v>GR50100</v>
          </cell>
          <cell r="E809" t="str">
            <v>GR50100</v>
          </cell>
          <cell r="F809">
            <v>-2058003.49</v>
          </cell>
        </row>
        <row r="810">
          <cell r="A810" t="str">
            <v>04GR50110</v>
          </cell>
          <cell r="B810" t="str">
            <v>04</v>
          </cell>
          <cell r="C810">
            <v>39082</v>
          </cell>
          <cell r="D810" t="str">
            <v>GR50110</v>
          </cell>
          <cell r="E810" t="str">
            <v>GR50110</v>
          </cell>
          <cell r="F810">
            <v>25954481.920000002</v>
          </cell>
        </row>
        <row r="811">
          <cell r="A811" t="str">
            <v>04GR50135</v>
          </cell>
          <cell r="B811" t="str">
            <v>04</v>
          </cell>
          <cell r="C811">
            <v>39082</v>
          </cell>
          <cell r="D811" t="str">
            <v>GR50135</v>
          </cell>
          <cell r="E811" t="str">
            <v>GR50135</v>
          </cell>
          <cell r="F811">
            <v>24976606.799999997</v>
          </cell>
        </row>
        <row r="812">
          <cell r="A812" t="str">
            <v>04GR50140</v>
          </cell>
          <cell r="B812" t="str">
            <v>04</v>
          </cell>
          <cell r="C812">
            <v>39082</v>
          </cell>
          <cell r="D812" t="str">
            <v>GR50140</v>
          </cell>
          <cell r="E812" t="str">
            <v>GR50140</v>
          </cell>
          <cell r="F812">
            <v>-100586.11</v>
          </cell>
        </row>
        <row r="813">
          <cell r="A813" t="str">
            <v>04GR50150</v>
          </cell>
          <cell r="B813" t="str">
            <v>04</v>
          </cell>
          <cell r="C813">
            <v>39082</v>
          </cell>
          <cell r="D813" t="str">
            <v>GR50150</v>
          </cell>
          <cell r="E813" t="str">
            <v>GR50150</v>
          </cell>
          <cell r="F813">
            <v>1670000</v>
          </cell>
        </row>
        <row r="814">
          <cell r="A814" t="str">
            <v>04GR50170</v>
          </cell>
          <cell r="B814" t="str">
            <v>04</v>
          </cell>
          <cell r="C814">
            <v>39082</v>
          </cell>
          <cell r="D814" t="str">
            <v>GR50170</v>
          </cell>
          <cell r="E814" t="str">
            <v>GR50170</v>
          </cell>
          <cell r="F814">
            <v>-194279332.06</v>
          </cell>
        </row>
        <row r="815">
          <cell r="A815" t="str">
            <v>04GR50180</v>
          </cell>
          <cell r="B815" t="str">
            <v>04</v>
          </cell>
          <cell r="C815">
            <v>39082</v>
          </cell>
          <cell r="D815" t="str">
            <v>GR50180</v>
          </cell>
          <cell r="E815" t="str">
            <v>GR50180</v>
          </cell>
          <cell r="F815">
            <v>-3058316464.23</v>
          </cell>
        </row>
        <row r="816">
          <cell r="A816" t="str">
            <v>04GR50190</v>
          </cell>
          <cell r="B816" t="str">
            <v>04</v>
          </cell>
          <cell r="C816">
            <v>39082</v>
          </cell>
          <cell r="D816" t="str">
            <v>GR50190</v>
          </cell>
          <cell r="E816" t="str">
            <v>GR50190</v>
          </cell>
          <cell r="F816">
            <v>-1482507690.25</v>
          </cell>
        </row>
        <row r="817">
          <cell r="A817" t="str">
            <v>04GR50200</v>
          </cell>
          <cell r="B817" t="str">
            <v>04</v>
          </cell>
          <cell r="C817">
            <v>39082</v>
          </cell>
          <cell r="D817" t="str">
            <v>GR50200</v>
          </cell>
          <cell r="E817" t="str">
            <v>GR50200</v>
          </cell>
          <cell r="F817">
            <v>648997722.78000009</v>
          </cell>
        </row>
        <row r="818">
          <cell r="A818" t="str">
            <v>04GR50210</v>
          </cell>
          <cell r="B818" t="str">
            <v>04</v>
          </cell>
          <cell r="C818">
            <v>39082</v>
          </cell>
          <cell r="D818" t="str">
            <v>GR50210</v>
          </cell>
          <cell r="E818" t="str">
            <v>GR50210</v>
          </cell>
          <cell r="F818">
            <v>7756660.5199999986</v>
          </cell>
        </row>
        <row r="819">
          <cell r="A819" t="str">
            <v>04GR50235</v>
          </cell>
          <cell r="B819" t="str">
            <v>04</v>
          </cell>
          <cell r="C819">
            <v>39082</v>
          </cell>
          <cell r="D819" t="str">
            <v>GR50235</v>
          </cell>
          <cell r="E819" t="str">
            <v>GR50235</v>
          </cell>
          <cell r="F819">
            <v>-3769966.44</v>
          </cell>
        </row>
        <row r="820">
          <cell r="A820" t="str">
            <v>04GR50238</v>
          </cell>
          <cell r="B820" t="str">
            <v>04</v>
          </cell>
          <cell r="C820">
            <v>39082</v>
          </cell>
          <cell r="D820" t="str">
            <v>GR50238</v>
          </cell>
          <cell r="E820" t="str">
            <v>GR50238</v>
          </cell>
          <cell r="F820">
            <v>-7855393.9300000006</v>
          </cell>
        </row>
        <row r="821">
          <cell r="A821" t="str">
            <v>04GR7000</v>
          </cell>
          <cell r="B821" t="str">
            <v>04</v>
          </cell>
          <cell r="C821">
            <v>39082</v>
          </cell>
          <cell r="D821" t="str">
            <v>GR7000</v>
          </cell>
          <cell r="E821" t="str">
            <v>GR7000</v>
          </cell>
          <cell r="F821">
            <v>-7023755.5900000008</v>
          </cell>
        </row>
        <row r="822">
          <cell r="A822" t="str">
            <v>0411100000002</v>
          </cell>
          <cell r="B822" t="str">
            <v>04</v>
          </cell>
          <cell r="C822">
            <v>39082</v>
          </cell>
          <cell r="D822" t="str">
            <v>11100000002</v>
          </cell>
          <cell r="E822" t="str">
            <v>R1000</v>
          </cell>
          <cell r="F822">
            <v>-42696207.429800004</v>
          </cell>
        </row>
        <row r="823">
          <cell r="A823" t="str">
            <v>0421110000001</v>
          </cell>
          <cell r="B823" t="str">
            <v>04</v>
          </cell>
          <cell r="C823">
            <v>39082</v>
          </cell>
          <cell r="D823" t="str">
            <v>21110000001</v>
          </cell>
          <cell r="E823" t="str">
            <v>R16010</v>
          </cell>
          <cell r="F823">
            <v>139277701</v>
          </cell>
        </row>
        <row r="824">
          <cell r="A824" t="str">
            <v>0421600000002</v>
          </cell>
          <cell r="B824" t="str">
            <v>04</v>
          </cell>
          <cell r="C824">
            <v>39082</v>
          </cell>
          <cell r="D824" t="str">
            <v>21600000002</v>
          </cell>
          <cell r="E824" t="str">
            <v>R16999</v>
          </cell>
          <cell r="F824">
            <v>12622659.529999999</v>
          </cell>
        </row>
        <row r="825">
          <cell r="A825" t="str">
            <v>0421211100001</v>
          </cell>
          <cell r="B825" t="str">
            <v>04</v>
          </cell>
          <cell r="C825">
            <v>39082</v>
          </cell>
          <cell r="D825" t="str">
            <v>21211100001</v>
          </cell>
          <cell r="E825" t="str">
            <v>R17011</v>
          </cell>
          <cell r="F825">
            <v>669924565.80000007</v>
          </cell>
        </row>
        <row r="826">
          <cell r="A826" t="str">
            <v>0421211100003</v>
          </cell>
          <cell r="B826" t="str">
            <v>04</v>
          </cell>
          <cell r="C826">
            <v>39082</v>
          </cell>
          <cell r="D826" t="str">
            <v>21211100003</v>
          </cell>
          <cell r="E826" t="str">
            <v>R17011</v>
          </cell>
          <cell r="F826">
            <v>8476290.2799999993</v>
          </cell>
        </row>
        <row r="827">
          <cell r="A827" t="str">
            <v>0421214000001</v>
          </cell>
          <cell r="B827" t="str">
            <v>04</v>
          </cell>
          <cell r="C827">
            <v>39082</v>
          </cell>
          <cell r="D827" t="str">
            <v>21214000001</v>
          </cell>
          <cell r="E827" t="str">
            <v>R17011</v>
          </cell>
          <cell r="F827">
            <v>3909408.1</v>
          </cell>
        </row>
        <row r="828">
          <cell r="A828" t="str">
            <v>0421214100001</v>
          </cell>
          <cell r="B828" t="str">
            <v>04</v>
          </cell>
          <cell r="C828">
            <v>39082</v>
          </cell>
          <cell r="D828" t="str">
            <v>21214100001</v>
          </cell>
          <cell r="E828" t="str">
            <v>R17011</v>
          </cell>
          <cell r="F828">
            <v>13238160.219999999</v>
          </cell>
        </row>
        <row r="829">
          <cell r="A829" t="str">
            <v>0421215000001</v>
          </cell>
          <cell r="B829" t="str">
            <v>04</v>
          </cell>
          <cell r="C829">
            <v>39082</v>
          </cell>
          <cell r="D829" t="str">
            <v>21215000001</v>
          </cell>
          <cell r="E829" t="str">
            <v>R17011</v>
          </cell>
          <cell r="F829">
            <v>6830698.8799999999</v>
          </cell>
        </row>
        <row r="830">
          <cell r="A830" t="str">
            <v>0421212100001</v>
          </cell>
          <cell r="B830" t="str">
            <v>04</v>
          </cell>
          <cell r="C830">
            <v>39082</v>
          </cell>
          <cell r="D830" t="str">
            <v>21212100001</v>
          </cell>
          <cell r="E830" t="str">
            <v>R17012</v>
          </cell>
          <cell r="F830">
            <v>571683582.46000004</v>
          </cell>
        </row>
        <row r="831">
          <cell r="A831" t="str">
            <v>0421214000003</v>
          </cell>
          <cell r="B831" t="str">
            <v>04</v>
          </cell>
          <cell r="C831">
            <v>39082</v>
          </cell>
          <cell r="D831" t="str">
            <v>21214000003</v>
          </cell>
          <cell r="E831" t="str">
            <v>R17012</v>
          </cell>
          <cell r="F831">
            <v>97327.41</v>
          </cell>
        </row>
        <row r="832">
          <cell r="A832" t="str">
            <v>0421215000002</v>
          </cell>
          <cell r="B832" t="str">
            <v>04</v>
          </cell>
          <cell r="C832">
            <v>39082</v>
          </cell>
          <cell r="D832" t="str">
            <v>21215000002</v>
          </cell>
          <cell r="E832" t="str">
            <v>R17012</v>
          </cell>
          <cell r="F832">
            <v>3408955.19</v>
          </cell>
        </row>
        <row r="833">
          <cell r="A833" t="str">
            <v>0421213100107</v>
          </cell>
          <cell r="B833" t="str">
            <v>04</v>
          </cell>
          <cell r="C833">
            <v>39082</v>
          </cell>
          <cell r="D833" t="str">
            <v>21213100107</v>
          </cell>
          <cell r="E833" t="str">
            <v>R170131</v>
          </cell>
          <cell r="F833">
            <v>509597901.75999999</v>
          </cell>
        </row>
        <row r="834">
          <cell r="A834" t="str">
            <v>0421213100112</v>
          </cell>
          <cell r="B834" t="str">
            <v>04</v>
          </cell>
          <cell r="C834">
            <v>39082</v>
          </cell>
          <cell r="D834" t="str">
            <v>21213100112</v>
          </cell>
          <cell r="E834" t="str">
            <v>R170132</v>
          </cell>
          <cell r="F834">
            <v>131919590</v>
          </cell>
        </row>
        <row r="835">
          <cell r="A835" t="str">
            <v>0421213100014</v>
          </cell>
          <cell r="B835" t="str">
            <v>04</v>
          </cell>
          <cell r="C835">
            <v>39082</v>
          </cell>
          <cell r="D835" t="str">
            <v>21213100014</v>
          </cell>
          <cell r="E835" t="str">
            <v>R170133</v>
          </cell>
          <cell r="F835">
            <v>187425</v>
          </cell>
        </row>
        <row r="836">
          <cell r="A836" t="str">
            <v>0421213100015</v>
          </cell>
          <cell r="B836" t="str">
            <v>04</v>
          </cell>
          <cell r="C836">
            <v>39082</v>
          </cell>
          <cell r="D836" t="str">
            <v>21213100015</v>
          </cell>
          <cell r="E836" t="str">
            <v>R170133</v>
          </cell>
          <cell r="F836">
            <v>319800</v>
          </cell>
        </row>
        <row r="837">
          <cell r="A837" t="str">
            <v>0421213100101</v>
          </cell>
          <cell r="B837" t="str">
            <v>04</v>
          </cell>
          <cell r="C837">
            <v>39082</v>
          </cell>
          <cell r="D837" t="str">
            <v>21213100101</v>
          </cell>
          <cell r="E837" t="str">
            <v>R170133</v>
          </cell>
          <cell r="F837">
            <v>11949400</v>
          </cell>
        </row>
        <row r="838">
          <cell r="A838" t="str">
            <v>0421213100103</v>
          </cell>
          <cell r="B838" t="str">
            <v>04</v>
          </cell>
          <cell r="C838">
            <v>39082</v>
          </cell>
          <cell r="D838" t="str">
            <v>21213100103</v>
          </cell>
          <cell r="E838" t="str">
            <v>R170133</v>
          </cell>
          <cell r="F838">
            <v>46241187.109999999</v>
          </cell>
        </row>
        <row r="839">
          <cell r="A839" t="str">
            <v>0421213100104</v>
          </cell>
          <cell r="B839" t="str">
            <v>04</v>
          </cell>
          <cell r="C839">
            <v>39082</v>
          </cell>
          <cell r="D839" t="str">
            <v>21213100104</v>
          </cell>
          <cell r="E839" t="str">
            <v>R170133</v>
          </cell>
          <cell r="F839">
            <v>194079182.07000002</v>
          </cell>
        </row>
        <row r="840">
          <cell r="A840" t="str">
            <v>0421213100105</v>
          </cell>
          <cell r="B840" t="str">
            <v>04</v>
          </cell>
          <cell r="C840">
            <v>39082</v>
          </cell>
          <cell r="D840" t="str">
            <v>21213100105</v>
          </cell>
          <cell r="E840" t="str">
            <v>R170133</v>
          </cell>
          <cell r="F840">
            <v>12993619.840000002</v>
          </cell>
        </row>
        <row r="841">
          <cell r="A841" t="str">
            <v>0421213100106</v>
          </cell>
          <cell r="B841" t="str">
            <v>04</v>
          </cell>
          <cell r="C841">
            <v>39082</v>
          </cell>
          <cell r="D841" t="str">
            <v>21213100106</v>
          </cell>
          <cell r="E841" t="str">
            <v>R170133</v>
          </cell>
          <cell r="F841">
            <v>84664.58</v>
          </cell>
        </row>
        <row r="842">
          <cell r="A842" t="str">
            <v>0421213100109</v>
          </cell>
          <cell r="B842" t="str">
            <v>04</v>
          </cell>
          <cell r="C842">
            <v>39082</v>
          </cell>
          <cell r="D842" t="str">
            <v>21213100109</v>
          </cell>
          <cell r="E842" t="str">
            <v>R170133</v>
          </cell>
          <cell r="F842">
            <v>3709157.61</v>
          </cell>
        </row>
        <row r="843">
          <cell r="A843" t="str">
            <v>0421213100110</v>
          </cell>
          <cell r="B843" t="str">
            <v>04</v>
          </cell>
          <cell r="C843">
            <v>39082</v>
          </cell>
          <cell r="D843" t="str">
            <v>21213100110</v>
          </cell>
          <cell r="E843" t="str">
            <v>R170133</v>
          </cell>
          <cell r="F843">
            <v>1400724.42</v>
          </cell>
        </row>
        <row r="844">
          <cell r="A844" t="str">
            <v>0421214000102</v>
          </cell>
          <cell r="B844" t="str">
            <v>04</v>
          </cell>
          <cell r="C844">
            <v>39082</v>
          </cell>
          <cell r="D844" t="str">
            <v>21214000102</v>
          </cell>
          <cell r="E844" t="str">
            <v>R170133</v>
          </cell>
          <cell r="F844">
            <v>16288860.470000001</v>
          </cell>
        </row>
        <row r="845">
          <cell r="A845" t="str">
            <v>04DEPDIVISAS</v>
          </cell>
          <cell r="B845" t="str">
            <v>04</v>
          </cell>
          <cell r="C845">
            <v>39082</v>
          </cell>
          <cell r="D845" t="str">
            <v>DEPDIVISAS</v>
          </cell>
          <cell r="E845" t="str">
            <v>R170134</v>
          </cell>
          <cell r="F845">
            <v>16288860.470000001</v>
          </cell>
        </row>
        <row r="846">
          <cell r="A846" t="str">
            <v>04RESTOPLAZO</v>
          </cell>
          <cell r="B846" t="str">
            <v>04</v>
          </cell>
          <cell r="C846">
            <v>39082</v>
          </cell>
          <cell r="D846" t="str">
            <v>RESTOPLAZO</v>
          </cell>
          <cell r="E846" t="str">
            <v>R170135</v>
          </cell>
          <cell r="F846">
            <v>270965160.63</v>
          </cell>
        </row>
        <row r="847">
          <cell r="A847" t="str">
            <v>0421213100011</v>
          </cell>
          <cell r="B847" t="str">
            <v>04</v>
          </cell>
          <cell r="C847">
            <v>39082</v>
          </cell>
          <cell r="D847" t="str">
            <v>21213100011</v>
          </cell>
          <cell r="E847" t="str">
            <v>R17500</v>
          </cell>
          <cell r="F847">
            <v>15018000</v>
          </cell>
        </row>
        <row r="848">
          <cell r="A848" t="str">
            <v>0411210000001A</v>
          </cell>
          <cell r="B848" t="str">
            <v>04</v>
          </cell>
          <cell r="C848">
            <v>39082</v>
          </cell>
          <cell r="D848" t="str">
            <v>11210000001A</v>
          </cell>
          <cell r="E848" t="str">
            <v>R2020</v>
          </cell>
          <cell r="F848">
            <v>4.0978193283081055E-8</v>
          </cell>
        </row>
        <row r="849">
          <cell r="A849" t="str">
            <v>0411231000001</v>
          </cell>
          <cell r="B849" t="str">
            <v>04</v>
          </cell>
          <cell r="C849">
            <v>39082</v>
          </cell>
          <cell r="D849" t="str">
            <v>11231000001</v>
          </cell>
          <cell r="E849" t="str">
            <v>R2040</v>
          </cell>
          <cell r="F849">
            <v>-22289908.32</v>
          </cell>
        </row>
        <row r="850">
          <cell r="A850" t="str">
            <v>0411232000001</v>
          </cell>
          <cell r="B850" t="str">
            <v>04</v>
          </cell>
          <cell r="C850">
            <v>39082</v>
          </cell>
          <cell r="D850" t="str">
            <v>11232000001</v>
          </cell>
          <cell r="E850" t="str">
            <v>R2040</v>
          </cell>
          <cell r="F850">
            <v>-6504850</v>
          </cell>
        </row>
        <row r="851">
          <cell r="A851" t="str">
            <v>0411210000001P</v>
          </cell>
          <cell r="B851" t="str">
            <v>04</v>
          </cell>
          <cell r="C851">
            <v>39082</v>
          </cell>
          <cell r="D851" t="str">
            <v>11210000001P</v>
          </cell>
          <cell r="E851" t="str">
            <v>R21000</v>
          </cell>
          <cell r="F851">
            <v>1259291586.3045342</v>
          </cell>
        </row>
        <row r="852">
          <cell r="A852" t="str">
            <v>0411311000001</v>
          </cell>
          <cell r="B852" t="str">
            <v>04</v>
          </cell>
          <cell r="C852">
            <v>39082</v>
          </cell>
          <cell r="D852" t="str">
            <v>11311000001</v>
          </cell>
          <cell r="E852" t="str">
            <v>R3010</v>
          </cell>
          <cell r="F852">
            <v>-66126404.06000001</v>
          </cell>
        </row>
        <row r="853">
          <cell r="A853" t="str">
            <v>0411312160014</v>
          </cell>
          <cell r="B853" t="str">
            <v>04</v>
          </cell>
          <cell r="C853">
            <v>39082</v>
          </cell>
          <cell r="D853" t="str">
            <v>11312160014</v>
          </cell>
          <cell r="E853" t="str">
            <v>R30210</v>
          </cell>
          <cell r="F853">
            <v>-124134.47</v>
          </cell>
        </row>
        <row r="854">
          <cell r="A854" t="str">
            <v>0411312160017</v>
          </cell>
          <cell r="B854" t="str">
            <v>04</v>
          </cell>
          <cell r="C854">
            <v>39082</v>
          </cell>
          <cell r="D854" t="str">
            <v>11312160017</v>
          </cell>
          <cell r="E854" t="str">
            <v>R30210</v>
          </cell>
          <cell r="F854">
            <v>-2806116.11</v>
          </cell>
        </row>
        <row r="855">
          <cell r="A855" t="str">
            <v>0411312160018</v>
          </cell>
          <cell r="B855" t="str">
            <v>04</v>
          </cell>
          <cell r="C855">
            <v>39082</v>
          </cell>
          <cell r="D855" t="str">
            <v>11312160018</v>
          </cell>
          <cell r="E855" t="str">
            <v>R30210</v>
          </cell>
          <cell r="F855">
            <v>-27414814.829999998</v>
          </cell>
        </row>
        <row r="856">
          <cell r="A856" t="str">
            <v>0411312170042</v>
          </cell>
          <cell r="B856" t="str">
            <v>04</v>
          </cell>
          <cell r="C856">
            <v>39082</v>
          </cell>
          <cell r="D856" t="str">
            <v>11312170042</v>
          </cell>
          <cell r="E856" t="str">
            <v>R30211</v>
          </cell>
          <cell r="F856">
            <v>-224773.38</v>
          </cell>
        </row>
        <row r="857">
          <cell r="A857" t="str">
            <v>0411312170043</v>
          </cell>
          <cell r="B857" t="str">
            <v>04</v>
          </cell>
          <cell r="C857">
            <v>39082</v>
          </cell>
          <cell r="D857" t="str">
            <v>11312170043</v>
          </cell>
          <cell r="E857" t="str">
            <v>R30211</v>
          </cell>
          <cell r="F857">
            <v>-5139121.78</v>
          </cell>
        </row>
        <row r="858">
          <cell r="A858" t="str">
            <v>0411312170044</v>
          </cell>
          <cell r="B858" t="str">
            <v>04</v>
          </cell>
          <cell r="C858">
            <v>39082</v>
          </cell>
          <cell r="D858" t="str">
            <v>11312170044</v>
          </cell>
          <cell r="E858" t="str">
            <v>R30211</v>
          </cell>
          <cell r="F858">
            <v>-922641645.89999998</v>
          </cell>
        </row>
        <row r="859">
          <cell r="A859" t="str">
            <v>0411312170012</v>
          </cell>
          <cell r="B859" t="str">
            <v>04</v>
          </cell>
          <cell r="C859">
            <v>39082</v>
          </cell>
          <cell r="D859" t="str">
            <v>11312170012</v>
          </cell>
          <cell r="E859" t="str">
            <v>R30212</v>
          </cell>
          <cell r="F859">
            <v>-4708197.1100000003</v>
          </cell>
        </row>
        <row r="860">
          <cell r="A860" t="str">
            <v>0411312170013</v>
          </cell>
          <cell r="B860" t="str">
            <v>04</v>
          </cell>
          <cell r="C860">
            <v>39082</v>
          </cell>
          <cell r="D860" t="str">
            <v>11312170013</v>
          </cell>
          <cell r="E860" t="str">
            <v>R30212</v>
          </cell>
          <cell r="F860">
            <v>-186830.05</v>
          </cell>
        </row>
        <row r="861">
          <cell r="A861" t="str">
            <v>0411312170014</v>
          </cell>
          <cell r="B861" t="str">
            <v>04</v>
          </cell>
          <cell r="C861">
            <v>39082</v>
          </cell>
          <cell r="D861" t="str">
            <v>11312170014</v>
          </cell>
          <cell r="E861" t="str">
            <v>R30212</v>
          </cell>
          <cell r="F861">
            <v>-21184595.099999998</v>
          </cell>
        </row>
        <row r="862">
          <cell r="A862" t="str">
            <v>0411312170015</v>
          </cell>
          <cell r="B862" t="str">
            <v>04</v>
          </cell>
          <cell r="C862">
            <v>39082</v>
          </cell>
          <cell r="D862" t="str">
            <v>11312170015</v>
          </cell>
          <cell r="E862" t="str">
            <v>R30212</v>
          </cell>
          <cell r="F862">
            <v>-22727349.16</v>
          </cell>
        </row>
        <row r="863">
          <cell r="A863" t="str">
            <v>0411312170016</v>
          </cell>
          <cell r="B863" t="str">
            <v>04</v>
          </cell>
          <cell r="C863">
            <v>39082</v>
          </cell>
          <cell r="D863" t="str">
            <v>11312170016</v>
          </cell>
          <cell r="E863" t="str">
            <v>R30212</v>
          </cell>
          <cell r="F863">
            <v>-332895940.45999998</v>
          </cell>
        </row>
        <row r="864">
          <cell r="A864" t="str">
            <v>0411312170076</v>
          </cell>
          <cell r="B864" t="str">
            <v>04</v>
          </cell>
          <cell r="C864">
            <v>39082</v>
          </cell>
          <cell r="D864" t="str">
            <v>11312170076</v>
          </cell>
          <cell r="E864" t="str">
            <v>R30212</v>
          </cell>
          <cell r="F864">
            <v>-11519257.580000002</v>
          </cell>
        </row>
        <row r="865">
          <cell r="A865" t="str">
            <v>0411312170007</v>
          </cell>
          <cell r="B865" t="str">
            <v>04</v>
          </cell>
          <cell r="C865">
            <v>39082</v>
          </cell>
          <cell r="D865" t="str">
            <v>11312170007</v>
          </cell>
          <cell r="E865" t="str">
            <v>R30213</v>
          </cell>
          <cell r="F865">
            <v>-1191083.98</v>
          </cell>
        </row>
        <row r="866">
          <cell r="A866" t="str">
            <v>0411312170008</v>
          </cell>
          <cell r="B866" t="str">
            <v>04</v>
          </cell>
          <cell r="C866">
            <v>39082</v>
          </cell>
          <cell r="D866" t="str">
            <v>11312170008</v>
          </cell>
          <cell r="E866" t="str">
            <v>R30213</v>
          </cell>
          <cell r="F866">
            <v>-8609079.5399999991</v>
          </cell>
        </row>
        <row r="867">
          <cell r="A867" t="str">
            <v>0411312170077</v>
          </cell>
          <cell r="B867" t="str">
            <v>04</v>
          </cell>
          <cell r="C867">
            <v>39082</v>
          </cell>
          <cell r="D867" t="str">
            <v>11312170077</v>
          </cell>
          <cell r="E867" t="str">
            <v>R30213</v>
          </cell>
          <cell r="F867">
            <v>-51565.15</v>
          </cell>
        </row>
        <row r="868">
          <cell r="A868" t="str">
            <v>0411312170034</v>
          </cell>
          <cell r="B868" t="str">
            <v>04</v>
          </cell>
          <cell r="C868">
            <v>39082</v>
          </cell>
          <cell r="D868" t="str">
            <v>11312170034</v>
          </cell>
          <cell r="E868" t="str">
            <v>R30214</v>
          </cell>
          <cell r="F868">
            <v>-135672.64000000001</v>
          </cell>
        </row>
        <row r="869">
          <cell r="A869" t="str">
            <v>0411312170035</v>
          </cell>
          <cell r="B869" t="str">
            <v>04</v>
          </cell>
          <cell r="C869">
            <v>39082</v>
          </cell>
          <cell r="D869" t="str">
            <v>11312170035</v>
          </cell>
          <cell r="E869" t="str">
            <v>R30214</v>
          </cell>
          <cell r="F869">
            <v>-52930.41</v>
          </cell>
        </row>
        <row r="870">
          <cell r="A870" t="str">
            <v>0411312170036</v>
          </cell>
          <cell r="B870" t="str">
            <v>04</v>
          </cell>
          <cell r="C870">
            <v>39082</v>
          </cell>
          <cell r="D870" t="str">
            <v>11312170036</v>
          </cell>
          <cell r="E870" t="str">
            <v>R30214</v>
          </cell>
          <cell r="F870">
            <v>-44235113.020000003</v>
          </cell>
        </row>
        <row r="871">
          <cell r="A871" t="str">
            <v>0411312170038</v>
          </cell>
          <cell r="B871" t="str">
            <v>04</v>
          </cell>
          <cell r="C871">
            <v>39082</v>
          </cell>
          <cell r="D871" t="str">
            <v>11312170038</v>
          </cell>
          <cell r="E871" t="str">
            <v>R30214</v>
          </cell>
          <cell r="F871">
            <v>-190283899.71000001</v>
          </cell>
        </row>
        <row r="872">
          <cell r="A872" t="str">
            <v>0411312170039</v>
          </cell>
          <cell r="B872" t="str">
            <v>04</v>
          </cell>
          <cell r="C872">
            <v>39082</v>
          </cell>
          <cell r="D872" t="str">
            <v>11312170039</v>
          </cell>
          <cell r="E872" t="str">
            <v>R30214</v>
          </cell>
          <cell r="F872">
            <v>-15696372.82</v>
          </cell>
        </row>
        <row r="873">
          <cell r="A873" t="str">
            <v>0411312170040</v>
          </cell>
          <cell r="B873" t="str">
            <v>04</v>
          </cell>
          <cell r="C873">
            <v>39082</v>
          </cell>
          <cell r="D873" t="str">
            <v>11312170040</v>
          </cell>
          <cell r="E873" t="str">
            <v>R30214</v>
          </cell>
          <cell r="F873">
            <v>-791795533.99000001</v>
          </cell>
        </row>
        <row r="874">
          <cell r="A874" t="str">
            <v>0411312170078</v>
          </cell>
          <cell r="B874" t="str">
            <v>04</v>
          </cell>
          <cell r="C874">
            <v>39082</v>
          </cell>
          <cell r="D874" t="str">
            <v>11312170078</v>
          </cell>
          <cell r="E874" t="str">
            <v>R30214</v>
          </cell>
          <cell r="F874">
            <v>-744713665.40999985</v>
          </cell>
        </row>
        <row r="875">
          <cell r="A875" t="str">
            <v>0411312170027</v>
          </cell>
          <cell r="B875" t="str">
            <v>04</v>
          </cell>
          <cell r="C875">
            <v>39082</v>
          </cell>
          <cell r="D875" t="str">
            <v>11312170027</v>
          </cell>
          <cell r="E875" t="str">
            <v>R30215</v>
          </cell>
          <cell r="F875">
            <v>-276291.58</v>
          </cell>
        </row>
        <row r="876">
          <cell r="A876" t="str">
            <v>0411312170028</v>
          </cell>
          <cell r="B876" t="str">
            <v>04</v>
          </cell>
          <cell r="C876">
            <v>39082</v>
          </cell>
          <cell r="D876" t="str">
            <v>11312170028</v>
          </cell>
          <cell r="E876" t="str">
            <v>R30215</v>
          </cell>
          <cell r="F876">
            <v>-2568199.9700000002</v>
          </cell>
        </row>
        <row r="877">
          <cell r="A877" t="str">
            <v>0411312170029</v>
          </cell>
          <cell r="B877" t="str">
            <v>04</v>
          </cell>
          <cell r="C877">
            <v>39082</v>
          </cell>
          <cell r="D877" t="str">
            <v>11312170029</v>
          </cell>
          <cell r="E877" t="str">
            <v>R30215</v>
          </cell>
          <cell r="F877">
            <v>-3912.1</v>
          </cell>
        </row>
        <row r="878">
          <cell r="A878" t="str">
            <v>0411312170030</v>
          </cell>
          <cell r="B878" t="str">
            <v>04</v>
          </cell>
          <cell r="C878">
            <v>39082</v>
          </cell>
          <cell r="D878" t="str">
            <v>11312170030</v>
          </cell>
          <cell r="E878" t="str">
            <v>R30215</v>
          </cell>
          <cell r="F878">
            <v>-1390204.3</v>
          </cell>
        </row>
        <row r="879">
          <cell r="A879" t="str">
            <v>0411312170031</v>
          </cell>
          <cell r="B879" t="str">
            <v>04</v>
          </cell>
          <cell r="C879">
            <v>39082</v>
          </cell>
          <cell r="D879" t="str">
            <v>11312170031</v>
          </cell>
          <cell r="E879" t="str">
            <v>R30215</v>
          </cell>
          <cell r="F879">
            <v>-57009782.599999994</v>
          </cell>
        </row>
        <row r="880">
          <cell r="A880" t="str">
            <v>0411312170032</v>
          </cell>
          <cell r="B880" t="str">
            <v>04</v>
          </cell>
          <cell r="C880">
            <v>39082</v>
          </cell>
          <cell r="D880" t="str">
            <v>11312170032</v>
          </cell>
          <cell r="E880" t="str">
            <v>R30215</v>
          </cell>
          <cell r="F880">
            <v>-66079594.760000005</v>
          </cell>
        </row>
        <row r="881">
          <cell r="A881" t="str">
            <v>0411312170079</v>
          </cell>
          <cell r="B881" t="str">
            <v>04</v>
          </cell>
          <cell r="C881">
            <v>39082</v>
          </cell>
          <cell r="D881" t="str">
            <v>11312170079</v>
          </cell>
          <cell r="E881" t="str">
            <v>R30215</v>
          </cell>
          <cell r="F881">
            <v>-460327.01</v>
          </cell>
        </row>
        <row r="882">
          <cell r="A882" t="str">
            <v>0411312170022</v>
          </cell>
          <cell r="B882" t="str">
            <v>04</v>
          </cell>
          <cell r="C882">
            <v>39082</v>
          </cell>
          <cell r="D882" t="str">
            <v>11312170022</v>
          </cell>
          <cell r="E882" t="str">
            <v>R30216</v>
          </cell>
          <cell r="F882">
            <v>-5104372.62</v>
          </cell>
        </row>
        <row r="883">
          <cell r="A883" t="str">
            <v>0411312170023</v>
          </cell>
          <cell r="B883" t="str">
            <v>04</v>
          </cell>
          <cell r="C883">
            <v>39082</v>
          </cell>
          <cell r="D883" t="str">
            <v>11312170023</v>
          </cell>
          <cell r="E883" t="str">
            <v>R30216</v>
          </cell>
          <cell r="F883">
            <v>-1380962.91</v>
          </cell>
        </row>
        <row r="884">
          <cell r="A884" t="str">
            <v>0411312170024</v>
          </cell>
          <cell r="B884" t="str">
            <v>04</v>
          </cell>
          <cell r="C884">
            <v>39082</v>
          </cell>
          <cell r="D884" t="str">
            <v>11312170024</v>
          </cell>
          <cell r="E884" t="str">
            <v>R30216</v>
          </cell>
          <cell r="F884">
            <v>-8229011.8699999992</v>
          </cell>
        </row>
        <row r="885">
          <cell r="A885" t="str">
            <v>0411312170080</v>
          </cell>
          <cell r="B885" t="str">
            <v>04</v>
          </cell>
          <cell r="C885">
            <v>39082</v>
          </cell>
          <cell r="D885" t="str">
            <v>11312170080</v>
          </cell>
          <cell r="E885" t="str">
            <v>R30216</v>
          </cell>
          <cell r="F885">
            <v>-564392.64</v>
          </cell>
        </row>
        <row r="886">
          <cell r="A886" t="str">
            <v>0411312170081</v>
          </cell>
          <cell r="B886" t="str">
            <v>04</v>
          </cell>
          <cell r="C886">
            <v>39082</v>
          </cell>
          <cell r="D886" t="str">
            <v>11312170081</v>
          </cell>
          <cell r="E886" t="str">
            <v>R30216</v>
          </cell>
          <cell r="F886">
            <v>-50899.013555555553</v>
          </cell>
        </row>
        <row r="887">
          <cell r="A887" t="str">
            <v>0411312270002</v>
          </cell>
          <cell r="B887" t="str">
            <v>04</v>
          </cell>
          <cell r="C887">
            <v>39082</v>
          </cell>
          <cell r="D887" t="str">
            <v>11312270002</v>
          </cell>
          <cell r="E887" t="str">
            <v>R30221</v>
          </cell>
          <cell r="F887">
            <v>-60667.92</v>
          </cell>
        </row>
        <row r="888">
          <cell r="A888" t="str">
            <v>0411312270007</v>
          </cell>
          <cell r="B888" t="str">
            <v>04</v>
          </cell>
          <cell r="C888">
            <v>39082</v>
          </cell>
          <cell r="D888" t="str">
            <v>11312270007</v>
          </cell>
          <cell r="E888" t="str">
            <v>R30222</v>
          </cell>
          <cell r="F888">
            <v>-6880.03</v>
          </cell>
        </row>
        <row r="889">
          <cell r="A889" t="str">
            <v>0411312270008</v>
          </cell>
          <cell r="B889" t="str">
            <v>04</v>
          </cell>
          <cell r="C889">
            <v>39082</v>
          </cell>
          <cell r="D889" t="str">
            <v>11312270008</v>
          </cell>
          <cell r="E889" t="str">
            <v>R30222</v>
          </cell>
          <cell r="F889">
            <v>-927206.07</v>
          </cell>
        </row>
        <row r="890">
          <cell r="A890" t="str">
            <v>0411312270005</v>
          </cell>
          <cell r="B890" t="str">
            <v>04</v>
          </cell>
          <cell r="C890">
            <v>39082</v>
          </cell>
          <cell r="D890" t="str">
            <v>11312270005</v>
          </cell>
          <cell r="E890" t="str">
            <v>R30223</v>
          </cell>
          <cell r="F890">
            <v>-1412983.45</v>
          </cell>
        </row>
        <row r="891">
          <cell r="A891" t="str">
            <v>0411312270006</v>
          </cell>
          <cell r="B891" t="str">
            <v>04</v>
          </cell>
          <cell r="C891">
            <v>39082</v>
          </cell>
          <cell r="D891" t="str">
            <v>11312270006</v>
          </cell>
          <cell r="E891" t="str">
            <v>R30223</v>
          </cell>
          <cell r="F891">
            <v>-27960782.329999998</v>
          </cell>
        </row>
        <row r="892">
          <cell r="A892" t="str">
            <v>0411312200109</v>
          </cell>
          <cell r="B892" t="str">
            <v>04</v>
          </cell>
          <cell r="C892">
            <v>39082</v>
          </cell>
          <cell r="D892" t="str">
            <v>11312200109</v>
          </cell>
          <cell r="E892" t="str">
            <v>R30224</v>
          </cell>
          <cell r="F892">
            <v>-33083.1</v>
          </cell>
        </row>
        <row r="893">
          <cell r="A893" t="str">
            <v>0411312270003</v>
          </cell>
          <cell r="B893" t="str">
            <v>04</v>
          </cell>
          <cell r="C893">
            <v>39082</v>
          </cell>
          <cell r="D893" t="str">
            <v>11312270003</v>
          </cell>
          <cell r="E893" t="str">
            <v>R30224</v>
          </cell>
          <cell r="F893">
            <v>-15723664.609999999</v>
          </cell>
        </row>
        <row r="894">
          <cell r="A894" t="str">
            <v>0411312270004</v>
          </cell>
          <cell r="B894" t="str">
            <v>04</v>
          </cell>
          <cell r="C894">
            <v>39082</v>
          </cell>
          <cell r="D894" t="str">
            <v>11312270004</v>
          </cell>
          <cell r="E894" t="str">
            <v>R30224</v>
          </cell>
          <cell r="F894">
            <v>-128686129.69</v>
          </cell>
        </row>
        <row r="895">
          <cell r="A895" t="str">
            <v>0411312270009</v>
          </cell>
          <cell r="B895" t="str">
            <v>04</v>
          </cell>
          <cell r="C895">
            <v>39082</v>
          </cell>
          <cell r="D895" t="str">
            <v>11312270009</v>
          </cell>
          <cell r="E895" t="str">
            <v>R30224</v>
          </cell>
          <cell r="F895">
            <v>-704942.03</v>
          </cell>
        </row>
        <row r="896">
          <cell r="A896" t="str">
            <v>0411312270010</v>
          </cell>
          <cell r="B896" t="str">
            <v>04</v>
          </cell>
          <cell r="C896">
            <v>39082</v>
          </cell>
          <cell r="D896" t="str">
            <v>11312270010</v>
          </cell>
          <cell r="E896" t="str">
            <v>R30224</v>
          </cell>
          <cell r="F896">
            <v>-3797246.19</v>
          </cell>
        </row>
        <row r="897">
          <cell r="A897" t="str">
            <v>0411321000001</v>
          </cell>
          <cell r="B897" t="str">
            <v>04</v>
          </cell>
          <cell r="C897">
            <v>39082</v>
          </cell>
          <cell r="D897" t="str">
            <v>11321000001</v>
          </cell>
          <cell r="E897" t="str">
            <v>R3030</v>
          </cell>
          <cell r="F897">
            <v>-17050851.780000001</v>
          </cell>
        </row>
        <row r="898">
          <cell r="A898" t="str">
            <v>0411321000002</v>
          </cell>
          <cell r="B898" t="str">
            <v>04</v>
          </cell>
          <cell r="C898">
            <v>39082</v>
          </cell>
          <cell r="D898" t="str">
            <v>11321000002</v>
          </cell>
          <cell r="E898" t="str">
            <v>R3030</v>
          </cell>
          <cell r="F898">
            <v>-28267612.439999998</v>
          </cell>
        </row>
        <row r="899">
          <cell r="A899" t="str">
            <v>0411321000004</v>
          </cell>
          <cell r="B899" t="str">
            <v>04</v>
          </cell>
          <cell r="C899">
            <v>39082</v>
          </cell>
          <cell r="D899" t="str">
            <v>11321000004</v>
          </cell>
          <cell r="E899" t="str">
            <v>R3030</v>
          </cell>
          <cell r="F899">
            <v>-1448553.88</v>
          </cell>
        </row>
        <row r="900">
          <cell r="A900" t="str">
            <v>0411321000005</v>
          </cell>
          <cell r="B900" t="str">
            <v>04</v>
          </cell>
          <cell r="C900">
            <v>39082</v>
          </cell>
          <cell r="D900" t="str">
            <v>11321000005</v>
          </cell>
          <cell r="E900" t="str">
            <v>R3030</v>
          </cell>
          <cell r="F900">
            <v>-103968.27</v>
          </cell>
        </row>
        <row r="901">
          <cell r="A901" t="str">
            <v>0411321000007</v>
          </cell>
          <cell r="B901" t="str">
            <v>04</v>
          </cell>
          <cell r="C901">
            <v>39082</v>
          </cell>
          <cell r="D901" t="str">
            <v>11321000007</v>
          </cell>
          <cell r="E901" t="str">
            <v>R3030</v>
          </cell>
          <cell r="F901">
            <v>-1249252.1599999999</v>
          </cell>
        </row>
        <row r="902">
          <cell r="A902" t="str">
            <v>0411340000114</v>
          </cell>
          <cell r="B902" t="str">
            <v>04</v>
          </cell>
          <cell r="C902">
            <v>39082</v>
          </cell>
          <cell r="D902" t="str">
            <v>11340000114</v>
          </cell>
          <cell r="E902" t="str">
            <v>R30401</v>
          </cell>
          <cell r="F902">
            <v>-7613382.870000001</v>
          </cell>
        </row>
        <row r="903">
          <cell r="A903" t="str">
            <v>0411340000115</v>
          </cell>
          <cell r="B903" t="str">
            <v>04</v>
          </cell>
          <cell r="C903">
            <v>39082</v>
          </cell>
          <cell r="D903" t="str">
            <v>11340000115</v>
          </cell>
          <cell r="E903" t="str">
            <v>R30401</v>
          </cell>
          <cell r="F903">
            <v>-410461.82</v>
          </cell>
        </row>
        <row r="904">
          <cell r="A904" t="str">
            <v>0411340000105</v>
          </cell>
          <cell r="B904" t="str">
            <v>04</v>
          </cell>
          <cell r="C904">
            <v>39082</v>
          </cell>
          <cell r="D904" t="str">
            <v>11340000105</v>
          </cell>
          <cell r="E904" t="str">
            <v>R30402</v>
          </cell>
          <cell r="F904">
            <v>-13866551.310000001</v>
          </cell>
        </row>
        <row r="905">
          <cell r="A905" t="str">
            <v>0411340000103</v>
          </cell>
          <cell r="B905" t="str">
            <v>04</v>
          </cell>
          <cell r="C905">
            <v>39082</v>
          </cell>
          <cell r="D905" t="str">
            <v>11340000103</v>
          </cell>
          <cell r="E905" t="str">
            <v>R30403</v>
          </cell>
          <cell r="F905">
            <v>-891923.44</v>
          </cell>
        </row>
        <row r="906">
          <cell r="A906" t="str">
            <v>0411340000106</v>
          </cell>
          <cell r="B906" t="str">
            <v>04</v>
          </cell>
          <cell r="C906">
            <v>39082</v>
          </cell>
          <cell r="D906" t="str">
            <v>11340000106</v>
          </cell>
          <cell r="E906" t="str">
            <v>R30403</v>
          </cell>
          <cell r="F906">
            <v>-3359504.62</v>
          </cell>
        </row>
        <row r="907">
          <cell r="A907" t="str">
            <v>0411340000107</v>
          </cell>
          <cell r="B907" t="str">
            <v>04</v>
          </cell>
          <cell r="C907">
            <v>39082</v>
          </cell>
          <cell r="D907" t="str">
            <v>11340000107</v>
          </cell>
          <cell r="E907" t="str">
            <v>R30403</v>
          </cell>
          <cell r="F907">
            <v>-6932266.7000000002</v>
          </cell>
        </row>
        <row r="908">
          <cell r="A908" t="str">
            <v>0411340000108</v>
          </cell>
          <cell r="B908" t="str">
            <v>04</v>
          </cell>
          <cell r="C908">
            <v>39082</v>
          </cell>
          <cell r="D908" t="str">
            <v>11340000108</v>
          </cell>
          <cell r="E908" t="str">
            <v>R30403</v>
          </cell>
          <cell r="F908">
            <v>-209995.61</v>
          </cell>
        </row>
        <row r="909">
          <cell r="A909" t="str">
            <v>0411340000109</v>
          </cell>
          <cell r="B909" t="str">
            <v>04</v>
          </cell>
          <cell r="C909">
            <v>39082</v>
          </cell>
          <cell r="D909" t="str">
            <v>11340000109</v>
          </cell>
          <cell r="E909" t="str">
            <v>R30403</v>
          </cell>
          <cell r="F909">
            <v>-1316168.23</v>
          </cell>
        </row>
        <row r="910">
          <cell r="A910" t="str">
            <v>0411340000116</v>
          </cell>
          <cell r="B910" t="str">
            <v>04</v>
          </cell>
          <cell r="C910">
            <v>39082</v>
          </cell>
          <cell r="D910" t="str">
            <v>11340000116</v>
          </cell>
          <cell r="E910" t="str">
            <v>R30403</v>
          </cell>
          <cell r="F910">
            <v>-22.51</v>
          </cell>
        </row>
        <row r="911">
          <cell r="A911" t="str">
            <v>0411340000199</v>
          </cell>
          <cell r="B911" t="str">
            <v>04</v>
          </cell>
          <cell r="C911">
            <v>39082</v>
          </cell>
          <cell r="D911" t="str">
            <v>11340000199</v>
          </cell>
          <cell r="E911" t="str">
            <v>R30403</v>
          </cell>
          <cell r="F911">
            <v>-25959.37</v>
          </cell>
        </row>
        <row r="912">
          <cell r="A912" t="str">
            <v>0421410000001</v>
          </cell>
          <cell r="B912" t="str">
            <v>04</v>
          </cell>
          <cell r="C912">
            <v>39082</v>
          </cell>
          <cell r="D912" t="str">
            <v>21410000001</v>
          </cell>
          <cell r="E912" t="str">
            <v>R3099</v>
          </cell>
          <cell r="F912">
            <v>16024602.779999997</v>
          </cell>
        </row>
        <row r="913">
          <cell r="A913" t="str">
            <v>0421410000006</v>
          </cell>
          <cell r="B913" t="str">
            <v>04</v>
          </cell>
          <cell r="C913">
            <v>39082</v>
          </cell>
          <cell r="D913" t="str">
            <v>21410000006</v>
          </cell>
          <cell r="E913" t="str">
            <v>R3099</v>
          </cell>
          <cell r="F913">
            <v>49599478.2488214</v>
          </cell>
        </row>
        <row r="914">
          <cell r="A914" t="str">
            <v>0412110000002</v>
          </cell>
          <cell r="B914" t="str">
            <v>04</v>
          </cell>
          <cell r="C914">
            <v>39082</v>
          </cell>
          <cell r="D914" t="str">
            <v>12110000002</v>
          </cell>
          <cell r="E914" t="str">
            <v>R31010</v>
          </cell>
          <cell r="F914">
            <v>-534451328.94</v>
          </cell>
        </row>
        <row r="915">
          <cell r="A915" t="str">
            <v>0412110000003</v>
          </cell>
          <cell r="B915" t="str">
            <v>04</v>
          </cell>
          <cell r="C915">
            <v>39082</v>
          </cell>
          <cell r="D915" t="str">
            <v>12110000003</v>
          </cell>
          <cell r="E915" t="str">
            <v>R31020</v>
          </cell>
          <cell r="F915">
            <v>-85123734.709999993</v>
          </cell>
        </row>
        <row r="916">
          <cell r="A916" t="str">
            <v>0412110000004</v>
          </cell>
          <cell r="B916" t="str">
            <v>04</v>
          </cell>
          <cell r="C916">
            <v>39082</v>
          </cell>
          <cell r="D916" t="str">
            <v>12110000004</v>
          </cell>
          <cell r="E916" t="str">
            <v>R31030</v>
          </cell>
          <cell r="F916">
            <v>-37403671.630000003</v>
          </cell>
        </row>
        <row r="917">
          <cell r="A917" t="str">
            <v>0412110000005</v>
          </cell>
          <cell r="B917" t="str">
            <v>04</v>
          </cell>
          <cell r="C917">
            <v>39082</v>
          </cell>
          <cell r="D917" t="str">
            <v>12110000005</v>
          </cell>
          <cell r="E917" t="str">
            <v>R31040</v>
          </cell>
          <cell r="F917">
            <v>-150521173.35999998</v>
          </cell>
        </row>
        <row r="918">
          <cell r="A918" t="str">
            <v>0412200000003</v>
          </cell>
          <cell r="B918" t="str">
            <v>04</v>
          </cell>
          <cell r="C918">
            <v>39082</v>
          </cell>
          <cell r="D918" t="str">
            <v>12200000003</v>
          </cell>
          <cell r="E918" t="str">
            <v>R32000</v>
          </cell>
          <cell r="F918">
            <v>-181640831.24999997</v>
          </cell>
        </row>
        <row r="919">
          <cell r="A919" t="str">
            <v>0412700000001</v>
          </cell>
          <cell r="B919" t="str">
            <v>04</v>
          </cell>
          <cell r="C919">
            <v>39082</v>
          </cell>
          <cell r="D919" t="str">
            <v>12700000001</v>
          </cell>
          <cell r="E919" t="str">
            <v>R34000</v>
          </cell>
          <cell r="F919">
            <v>737952.31</v>
          </cell>
        </row>
        <row r="920">
          <cell r="A920" t="str">
            <v>0412900000001</v>
          </cell>
          <cell r="B920" t="str">
            <v>04</v>
          </cell>
          <cell r="C920">
            <v>39082</v>
          </cell>
          <cell r="D920" t="str">
            <v>12900000001</v>
          </cell>
          <cell r="E920" t="str">
            <v>R35000</v>
          </cell>
          <cell r="F920">
            <v>-3165329.15</v>
          </cell>
        </row>
        <row r="921">
          <cell r="A921" t="str">
            <v>0412600000001</v>
          </cell>
          <cell r="B921" t="str">
            <v>04</v>
          </cell>
          <cell r="C921">
            <v>39082</v>
          </cell>
          <cell r="D921" t="str">
            <v>12600000001</v>
          </cell>
          <cell r="E921" t="str">
            <v>R36000</v>
          </cell>
          <cell r="F921">
            <v>10482817.690000001</v>
          </cell>
        </row>
        <row r="922">
          <cell r="A922" t="str">
            <v>0411510000002</v>
          </cell>
          <cell r="B922" t="str">
            <v>04</v>
          </cell>
          <cell r="C922">
            <v>39082</v>
          </cell>
          <cell r="D922" t="str">
            <v>11510000002</v>
          </cell>
          <cell r="E922" t="str">
            <v>R5000</v>
          </cell>
          <cell r="F922">
            <v>-919615.13</v>
          </cell>
        </row>
        <row r="923">
          <cell r="A923" t="str">
            <v>0421520000002</v>
          </cell>
          <cell r="B923" t="str">
            <v>04</v>
          </cell>
          <cell r="C923">
            <v>39082</v>
          </cell>
          <cell r="D923" t="str">
            <v>21520000002</v>
          </cell>
          <cell r="E923" t="str">
            <v>R5000</v>
          </cell>
          <cell r="F923">
            <v>901915.87</v>
          </cell>
        </row>
        <row r="924">
          <cell r="A924" t="str">
            <v>0422100000013</v>
          </cell>
          <cell r="B924" t="str">
            <v>04</v>
          </cell>
          <cell r="C924">
            <v>39082</v>
          </cell>
          <cell r="D924" t="str">
            <v>22100000013</v>
          </cell>
          <cell r="E924" t="str">
            <v>R50020</v>
          </cell>
          <cell r="F924">
            <v>49331546.920000002</v>
          </cell>
        </row>
        <row r="925">
          <cell r="A925" t="str">
            <v>0422100000014</v>
          </cell>
          <cell r="B925" t="str">
            <v>04</v>
          </cell>
          <cell r="C925">
            <v>39082</v>
          </cell>
          <cell r="D925" t="str">
            <v>22100000014</v>
          </cell>
          <cell r="E925" t="str">
            <v>R50020</v>
          </cell>
          <cell r="F925">
            <v>723904.27</v>
          </cell>
        </row>
        <row r="926">
          <cell r="A926" t="str">
            <v>0422100000015</v>
          </cell>
          <cell r="B926" t="str">
            <v>04</v>
          </cell>
          <cell r="C926">
            <v>39082</v>
          </cell>
          <cell r="D926" t="str">
            <v>22100000015</v>
          </cell>
          <cell r="E926" t="str">
            <v>R50020</v>
          </cell>
          <cell r="F926">
            <v>18634618.59</v>
          </cell>
        </row>
        <row r="927">
          <cell r="A927" t="str">
            <v>0422100000016</v>
          </cell>
          <cell r="B927" t="str">
            <v>04</v>
          </cell>
          <cell r="C927">
            <v>39082</v>
          </cell>
          <cell r="D927" t="str">
            <v>22100000016</v>
          </cell>
          <cell r="E927" t="str">
            <v>R50020</v>
          </cell>
          <cell r="F927">
            <v>7964068.6299999999</v>
          </cell>
        </row>
        <row r="928">
          <cell r="A928" t="str">
            <v>0422100000017</v>
          </cell>
          <cell r="B928" t="str">
            <v>04</v>
          </cell>
          <cell r="C928">
            <v>39082</v>
          </cell>
          <cell r="D928" t="str">
            <v>22100000017</v>
          </cell>
          <cell r="E928" t="str">
            <v>R50020</v>
          </cell>
          <cell r="F928">
            <v>23587740.930000003</v>
          </cell>
        </row>
        <row r="929">
          <cell r="A929" t="str">
            <v>0422100000018</v>
          </cell>
          <cell r="B929" t="str">
            <v>04</v>
          </cell>
          <cell r="C929">
            <v>39082</v>
          </cell>
          <cell r="D929" t="str">
            <v>22100000018</v>
          </cell>
          <cell r="E929" t="str">
            <v>R50020</v>
          </cell>
          <cell r="F929">
            <v>443168.93</v>
          </cell>
        </row>
        <row r="930">
          <cell r="A930" t="str">
            <v>0422100000019</v>
          </cell>
          <cell r="B930" t="str">
            <v>04</v>
          </cell>
          <cell r="C930">
            <v>39082</v>
          </cell>
          <cell r="D930" t="str">
            <v>22100000019</v>
          </cell>
          <cell r="E930" t="str">
            <v>R50020</v>
          </cell>
          <cell r="F930">
            <v>2986105.56</v>
          </cell>
        </row>
        <row r="931">
          <cell r="A931" t="str">
            <v>0422100000020</v>
          </cell>
          <cell r="B931" t="str">
            <v>04</v>
          </cell>
          <cell r="C931">
            <v>39082</v>
          </cell>
          <cell r="D931" t="str">
            <v>22100000020</v>
          </cell>
          <cell r="E931" t="str">
            <v>R50020</v>
          </cell>
          <cell r="F931">
            <v>2604476.2200000002</v>
          </cell>
        </row>
        <row r="932">
          <cell r="A932" t="str">
            <v>0422100000021</v>
          </cell>
          <cell r="B932" t="str">
            <v>04</v>
          </cell>
          <cell r="C932">
            <v>39082</v>
          </cell>
          <cell r="D932" t="str">
            <v>22100000021</v>
          </cell>
          <cell r="E932" t="str">
            <v>R50020</v>
          </cell>
          <cell r="F932">
            <v>3552240.84</v>
          </cell>
        </row>
        <row r="933">
          <cell r="A933" t="str">
            <v>0422100000022</v>
          </cell>
          <cell r="B933" t="str">
            <v>04</v>
          </cell>
          <cell r="C933">
            <v>39082</v>
          </cell>
          <cell r="D933" t="str">
            <v>22100000022</v>
          </cell>
          <cell r="E933" t="str">
            <v>R50020</v>
          </cell>
          <cell r="F933">
            <v>133782910.82999998</v>
          </cell>
        </row>
        <row r="934">
          <cell r="A934" t="str">
            <v>0422100000004</v>
          </cell>
          <cell r="B934" t="str">
            <v>04</v>
          </cell>
          <cell r="C934">
            <v>39082</v>
          </cell>
          <cell r="D934" t="str">
            <v>22100000004</v>
          </cell>
          <cell r="E934" t="str">
            <v>R50030</v>
          </cell>
          <cell r="F934">
            <v>144030.35999999999</v>
          </cell>
        </row>
        <row r="935">
          <cell r="A935" t="str">
            <v>0422100000005</v>
          </cell>
          <cell r="B935" t="str">
            <v>04</v>
          </cell>
          <cell r="C935">
            <v>39082</v>
          </cell>
          <cell r="D935" t="str">
            <v>22100000005</v>
          </cell>
          <cell r="E935" t="str">
            <v>R50040</v>
          </cell>
          <cell r="F935">
            <v>45411338.140000001</v>
          </cell>
        </row>
        <row r="936">
          <cell r="A936" t="str">
            <v>0422100000010</v>
          </cell>
          <cell r="B936" t="str">
            <v>04</v>
          </cell>
          <cell r="C936">
            <v>39082</v>
          </cell>
          <cell r="D936" t="str">
            <v>22100000010</v>
          </cell>
          <cell r="E936" t="str">
            <v>R50060</v>
          </cell>
          <cell r="F936">
            <v>24976606.799999997</v>
          </cell>
        </row>
        <row r="937">
          <cell r="A937" t="str">
            <v>0421220000002</v>
          </cell>
          <cell r="B937" t="str">
            <v>04</v>
          </cell>
          <cell r="C937">
            <v>39082</v>
          </cell>
          <cell r="D937" t="str">
            <v>21220000002</v>
          </cell>
          <cell r="E937" t="str">
            <v>R50090</v>
          </cell>
          <cell r="F937">
            <v>-86548129.709999993</v>
          </cell>
        </row>
        <row r="938">
          <cell r="A938" t="str">
            <v>0412300000001</v>
          </cell>
          <cell r="B938" t="str">
            <v>04</v>
          </cell>
          <cell r="C938">
            <v>39082</v>
          </cell>
          <cell r="D938" t="str">
            <v>12300000001</v>
          </cell>
          <cell r="E938" t="str">
            <v>R50100</v>
          </cell>
          <cell r="F938">
            <v>-2058003.49</v>
          </cell>
        </row>
        <row r="939">
          <cell r="A939" t="str">
            <v>0422100000012</v>
          </cell>
          <cell r="B939" t="str">
            <v>04</v>
          </cell>
          <cell r="C939">
            <v>39082</v>
          </cell>
          <cell r="D939" t="str">
            <v>22100000012</v>
          </cell>
          <cell r="E939" t="str">
            <v>R50110</v>
          </cell>
          <cell r="F939">
            <v>25954481.920000002</v>
          </cell>
        </row>
        <row r="940">
          <cell r="A940" t="str">
            <v>0412300000002</v>
          </cell>
          <cell r="B940" t="str">
            <v>04</v>
          </cell>
          <cell r="C940">
            <v>39082</v>
          </cell>
          <cell r="D940" t="str">
            <v>12300000002</v>
          </cell>
          <cell r="E940" t="str">
            <v>R50140</v>
          </cell>
          <cell r="F940">
            <v>-100586.11</v>
          </cell>
        </row>
        <row r="941">
          <cell r="A941" t="str">
            <v>0422100000001</v>
          </cell>
          <cell r="B941" t="str">
            <v>04</v>
          </cell>
          <cell r="C941">
            <v>39082</v>
          </cell>
          <cell r="D941" t="str">
            <v>22100000001</v>
          </cell>
          <cell r="E941" t="str">
            <v>R50150</v>
          </cell>
          <cell r="F941">
            <v>1670000</v>
          </cell>
        </row>
        <row r="942">
          <cell r="A942" t="str">
            <v>0412500000003</v>
          </cell>
          <cell r="B942" t="str">
            <v>04</v>
          </cell>
          <cell r="C942">
            <v>39082</v>
          </cell>
          <cell r="D942" t="str">
            <v>12500000003</v>
          </cell>
          <cell r="E942" t="str">
            <v>R50170</v>
          </cell>
          <cell r="F942">
            <v>-194279332.06</v>
          </cell>
        </row>
        <row r="943">
          <cell r="A943" t="str">
            <v>0412500000004</v>
          </cell>
          <cell r="B943" t="str">
            <v>04</v>
          </cell>
          <cell r="C943">
            <v>39082</v>
          </cell>
          <cell r="D943" t="str">
            <v>12500000004</v>
          </cell>
          <cell r="E943" t="str">
            <v>R50180</v>
          </cell>
          <cell r="F943">
            <v>-3058316464.23</v>
          </cell>
        </row>
        <row r="944">
          <cell r="A944" t="str">
            <v>0412500000005</v>
          </cell>
          <cell r="B944" t="str">
            <v>04</v>
          </cell>
          <cell r="C944">
            <v>39082</v>
          </cell>
          <cell r="D944" t="str">
            <v>12500000005</v>
          </cell>
          <cell r="E944" t="str">
            <v>R50190</v>
          </cell>
          <cell r="F944">
            <v>-1482507690.25</v>
          </cell>
        </row>
        <row r="945">
          <cell r="A945" t="str">
            <v>0421220000001</v>
          </cell>
          <cell r="B945" t="str">
            <v>04</v>
          </cell>
          <cell r="C945">
            <v>39082</v>
          </cell>
          <cell r="D945" t="str">
            <v>21220000001</v>
          </cell>
          <cell r="E945" t="str">
            <v>R50200</v>
          </cell>
          <cell r="F945">
            <v>648997722.78000009</v>
          </cell>
        </row>
        <row r="946">
          <cell r="A946" t="str">
            <v>0422100000006</v>
          </cell>
          <cell r="B946" t="str">
            <v>04</v>
          </cell>
          <cell r="C946">
            <v>39082</v>
          </cell>
          <cell r="D946" t="str">
            <v>22100000006</v>
          </cell>
          <cell r="E946" t="str">
            <v>R50210</v>
          </cell>
          <cell r="F946">
            <v>7756660.5199999986</v>
          </cell>
        </row>
        <row r="947">
          <cell r="A947" t="str">
            <v>04DEMEXCTOS</v>
          </cell>
          <cell r="B947" t="str">
            <v>04</v>
          </cell>
          <cell r="C947">
            <v>39082</v>
          </cell>
          <cell r="D947" t="str">
            <v>DEMEXCTOS</v>
          </cell>
          <cell r="E947" t="str">
            <v>R50235</v>
          </cell>
          <cell r="F947">
            <v>-3769966.44</v>
          </cell>
        </row>
        <row r="948">
          <cell r="A948" t="str">
            <v>0411311000002</v>
          </cell>
          <cell r="B948" t="str">
            <v>04</v>
          </cell>
          <cell r="C948">
            <v>39082</v>
          </cell>
          <cell r="D948" t="str">
            <v>11311000002</v>
          </cell>
          <cell r="E948" t="str">
            <v>R50238</v>
          </cell>
          <cell r="F948">
            <v>-7855393.9300000006</v>
          </cell>
        </row>
        <row r="949">
          <cell r="A949" t="str">
            <v>0411600000002</v>
          </cell>
          <cell r="B949" t="str">
            <v>04</v>
          </cell>
          <cell r="C949">
            <v>39082</v>
          </cell>
          <cell r="D949" t="str">
            <v>11600000002</v>
          </cell>
          <cell r="E949" t="str">
            <v>R7000</v>
          </cell>
          <cell r="F949">
            <v>-7023755.5900000008</v>
          </cell>
        </row>
        <row r="950">
          <cell r="A950" t="str">
            <v>04RBAI</v>
          </cell>
          <cell r="B950" t="str">
            <v>04</v>
          </cell>
          <cell r="C950">
            <v>39082</v>
          </cell>
          <cell r="D950" t="str">
            <v>RBAI</v>
          </cell>
          <cell r="E950" t="str">
            <v>RBAI</v>
          </cell>
          <cell r="F950">
            <v>5.2504241310202815E-7</v>
          </cell>
        </row>
        <row r="951">
          <cell r="A951" t="str">
            <v>04RCAPSOCIAL</v>
          </cell>
          <cell r="B951" t="str">
            <v>04</v>
          </cell>
          <cell r="C951">
            <v>39082</v>
          </cell>
          <cell r="D951" t="str">
            <v>RCAPSOCIAL</v>
          </cell>
          <cell r="E951" t="str">
            <v>RCAPSOCIAL</v>
          </cell>
          <cell r="F951">
            <v>139277701</v>
          </cell>
        </row>
        <row r="952">
          <cell r="A952" t="str">
            <v>04RCREDITOS</v>
          </cell>
          <cell r="B952" t="str">
            <v>04</v>
          </cell>
          <cell r="C952">
            <v>39082</v>
          </cell>
          <cell r="D952" t="str">
            <v>RCREDITOS</v>
          </cell>
          <cell r="E952" t="str">
            <v>RCREDITOS</v>
          </cell>
          <cell r="F952">
            <v>-179313585.42000002</v>
          </cell>
        </row>
        <row r="953">
          <cell r="A953" t="str">
            <v>04RDEPOSITOS</v>
          </cell>
          <cell r="B953" t="str">
            <v>04</v>
          </cell>
          <cell r="C953">
            <v>39082</v>
          </cell>
          <cell r="D953" t="str">
            <v>RDEPOSITOS</v>
          </cell>
          <cell r="E953" t="str">
            <v>RDEPOSITOS</v>
          </cell>
          <cell r="F953">
            <v>2206340501.2000003</v>
          </cell>
        </row>
        <row r="954">
          <cell r="A954" t="str">
            <v>04RDPUBLICA</v>
          </cell>
          <cell r="B954" t="str">
            <v>04</v>
          </cell>
          <cell r="C954">
            <v>39082</v>
          </cell>
          <cell r="D954" t="str">
            <v>RDPUBLICA</v>
          </cell>
          <cell r="E954" t="str">
            <v>RDPUBLICA</v>
          </cell>
          <cell r="F954">
            <v>1814030.36</v>
          </cell>
        </row>
        <row r="955">
          <cell r="A955" t="str">
            <v>04RECBALSRSM</v>
          </cell>
          <cell r="B955" t="str">
            <v>04</v>
          </cell>
          <cell r="C955">
            <v>39082</v>
          </cell>
          <cell r="D955" t="str">
            <v>RECBALSRSM</v>
          </cell>
          <cell r="E955" t="str">
            <v>RECBALSRSM</v>
          </cell>
          <cell r="F955">
            <v>2360636202.1999998</v>
          </cell>
        </row>
        <row r="956">
          <cell r="A956" t="str">
            <v>04RENTAFIJA</v>
          </cell>
          <cell r="B956" t="str">
            <v>04</v>
          </cell>
          <cell r="C956">
            <v>39082</v>
          </cell>
          <cell r="D956" t="str">
            <v>RENTAFIJA</v>
          </cell>
          <cell r="E956" t="str">
            <v>RENTAFIJA</v>
          </cell>
          <cell r="F956">
            <v>9570690.879999999</v>
          </cell>
        </row>
        <row r="957">
          <cell r="A957" t="str">
            <v>04RESTOBALAN</v>
          </cell>
          <cell r="B957" t="str">
            <v>04</v>
          </cell>
          <cell r="C957">
            <v>39082</v>
          </cell>
          <cell r="D957" t="str">
            <v>RESTOBALAN</v>
          </cell>
          <cell r="E957" t="str">
            <v>RESTOBALAN</v>
          </cell>
          <cell r="F957">
            <v>1193381825.2347341</v>
          </cell>
        </row>
        <row r="958">
          <cell r="A958" t="str">
            <v>04RFINVUL</v>
          </cell>
          <cell r="B958" t="str">
            <v>04</v>
          </cell>
          <cell r="C958">
            <v>39082</v>
          </cell>
          <cell r="D958" t="str">
            <v>RFINVUL</v>
          </cell>
          <cell r="E958" t="str">
            <v>RFINVUL</v>
          </cell>
          <cell r="F958">
            <v>243610781.72000003</v>
          </cell>
        </row>
        <row r="959">
          <cell r="A959" t="str">
            <v>04RICNORMAL</v>
          </cell>
          <cell r="B959" t="str">
            <v>04</v>
          </cell>
          <cell r="C959">
            <v>39082</v>
          </cell>
          <cell r="D959" t="str">
            <v>RICNORMAL</v>
          </cell>
          <cell r="E959" t="str">
            <v>RICNORMAL</v>
          </cell>
          <cell r="F959">
            <v>-3571521869.9335561</v>
          </cell>
        </row>
        <row r="960">
          <cell r="A960" t="str">
            <v>04RIGFUERABA</v>
          </cell>
          <cell r="B960" t="str">
            <v>04</v>
          </cell>
          <cell r="C960">
            <v>39082</v>
          </cell>
          <cell r="D960" t="str">
            <v>RIGFUERABA</v>
          </cell>
          <cell r="E960" t="str">
            <v>RIGFUERABA</v>
          </cell>
          <cell r="F960">
            <v>-2158589.6</v>
          </cell>
        </row>
        <row r="961">
          <cell r="A961" t="str">
            <v>04RINVBALANC</v>
          </cell>
          <cell r="B961" t="str">
            <v>04</v>
          </cell>
          <cell r="C961">
            <v>39082</v>
          </cell>
          <cell r="D961" t="str">
            <v>RINVBALANC</v>
          </cell>
          <cell r="E961" t="str">
            <v>RINVBALANC</v>
          </cell>
          <cell r="F961">
            <v>-3554018027.4347348</v>
          </cell>
        </row>
        <row r="962">
          <cell r="A962" t="str">
            <v>04RINVBALSF</v>
          </cell>
          <cell r="B962" t="str">
            <v>04</v>
          </cell>
          <cell r="C962">
            <v>39082</v>
          </cell>
          <cell r="D962" t="str">
            <v>RINVBALSF</v>
          </cell>
          <cell r="E962" t="str">
            <v>RINVBALSF</v>
          </cell>
          <cell r="F962">
            <v>-3619642108.4635563</v>
          </cell>
        </row>
        <row r="963">
          <cell r="A963" t="str">
            <v>04RINVGEST</v>
          </cell>
          <cell r="B963" t="str">
            <v>04</v>
          </cell>
          <cell r="C963">
            <v>39082</v>
          </cell>
          <cell r="D963" t="str">
            <v>RINVGEST</v>
          </cell>
          <cell r="E963" t="str">
            <v>RINVGEST</v>
          </cell>
          <cell r="F963">
            <v>-3573680459.533556</v>
          </cell>
        </row>
        <row r="964">
          <cell r="A964" t="str">
            <v>04RLEASRENT</v>
          </cell>
          <cell r="B964" t="str">
            <v>04</v>
          </cell>
          <cell r="C964">
            <v>39082</v>
          </cell>
          <cell r="D964" t="str">
            <v>RLEASRENT</v>
          </cell>
          <cell r="E964" t="str">
            <v>RLEASRENT</v>
          </cell>
          <cell r="F964">
            <v>-2158589.6</v>
          </cell>
        </row>
        <row r="965">
          <cell r="A965" t="str">
            <v>04RMAGINDIR</v>
          </cell>
          <cell r="B965" t="str">
            <v>04</v>
          </cell>
          <cell r="C965">
            <v>39082</v>
          </cell>
          <cell r="D965" t="str">
            <v>RMAGINDIR</v>
          </cell>
          <cell r="E965" t="str">
            <v>RMAGINDIR</v>
          </cell>
          <cell r="F965">
            <v>5.2504241310202815E-7</v>
          </cell>
        </row>
        <row r="966">
          <cell r="A966" t="str">
            <v>04RMEXPLOT</v>
          </cell>
          <cell r="B966" t="str">
            <v>04</v>
          </cell>
          <cell r="C966">
            <v>39082</v>
          </cell>
          <cell r="D966" t="str">
            <v>RMEXPLOT</v>
          </cell>
          <cell r="E966" t="str">
            <v>RMEXPLOT</v>
          </cell>
          <cell r="F966">
            <v>5.2504241310202815E-7</v>
          </cell>
        </row>
        <row r="967">
          <cell r="A967" t="str">
            <v>04RMFINAN</v>
          </cell>
          <cell r="B967" t="str">
            <v>04</v>
          </cell>
          <cell r="C967">
            <v>39082</v>
          </cell>
          <cell r="D967" t="str">
            <v>RMFINAN</v>
          </cell>
          <cell r="E967" t="str">
            <v>RMFINAN</v>
          </cell>
          <cell r="F967">
            <v>5.2504241310202815E-7</v>
          </cell>
        </row>
        <row r="968">
          <cell r="A968" t="str">
            <v>04RMORDIN</v>
          </cell>
          <cell r="B968" t="str">
            <v>04</v>
          </cell>
          <cell r="C968">
            <v>39082</v>
          </cell>
          <cell r="D968" t="str">
            <v>RMORDIN</v>
          </cell>
          <cell r="E968" t="str">
            <v>RMORDIN</v>
          </cell>
          <cell r="F968">
            <v>5.2504241310202815E-7</v>
          </cell>
        </row>
        <row r="969">
          <cell r="A969" t="str">
            <v>04ROINVEGEST</v>
          </cell>
          <cell r="B969" t="str">
            <v>04</v>
          </cell>
          <cell r="C969">
            <v>39082</v>
          </cell>
          <cell r="D969" t="str">
            <v>ROINVEGEST</v>
          </cell>
          <cell r="E969" t="str">
            <v>ROINVEGEST</v>
          </cell>
          <cell r="F969">
            <v>-34626236.479999997</v>
          </cell>
        </row>
        <row r="970">
          <cell r="A970" t="str">
            <v>04ROINVERSIO</v>
          </cell>
          <cell r="B970" t="str">
            <v>04</v>
          </cell>
          <cell r="C970">
            <v>39082</v>
          </cell>
          <cell r="D970" t="str">
            <v>ROINVERSIO</v>
          </cell>
          <cell r="E970" t="str">
            <v>ROINVERSIO</v>
          </cell>
          <cell r="F970">
            <v>-34626236.479999997</v>
          </cell>
        </row>
        <row r="971">
          <cell r="A971" t="str">
            <v>04RPLAZO</v>
          </cell>
          <cell r="B971" t="str">
            <v>04</v>
          </cell>
          <cell r="C971">
            <v>39082</v>
          </cell>
          <cell r="D971" t="str">
            <v>RPLAZO</v>
          </cell>
          <cell r="E971" t="str">
            <v>RPLAZO</v>
          </cell>
          <cell r="F971">
            <v>928771512.86000001</v>
          </cell>
        </row>
        <row r="972">
          <cell r="A972" t="str">
            <v>04RPRESNOTIT</v>
          </cell>
          <cell r="B972" t="str">
            <v>04</v>
          </cell>
          <cell r="C972">
            <v>39082</v>
          </cell>
          <cell r="D972" t="str">
            <v>RPRESNOTIT</v>
          </cell>
          <cell r="E972" t="str">
            <v>RPRESNOTIT</v>
          </cell>
          <cell r="F972">
            <v>3072941384.073555</v>
          </cell>
        </row>
        <row r="973">
          <cell r="A973" t="str">
            <v>04RPRESTAMOS</v>
          </cell>
          <cell r="B973" t="str">
            <v>04</v>
          </cell>
          <cell r="C973">
            <v>39082</v>
          </cell>
          <cell r="D973" t="str">
            <v>RPRESTAMOS</v>
          </cell>
          <cell r="E973" t="str">
            <v>RPRESTAMOS</v>
          </cell>
          <cell r="F973">
            <v>-3291455643.9735551</v>
          </cell>
        </row>
        <row r="974">
          <cell r="A974" t="str">
            <v>04RPRESTGEST</v>
          </cell>
          <cell r="B974" t="str">
            <v>04</v>
          </cell>
          <cell r="C974">
            <v>39082</v>
          </cell>
          <cell r="D974" t="str">
            <v>RPRESTGEST</v>
          </cell>
          <cell r="E974" t="str">
            <v>RPRESTGEST</v>
          </cell>
          <cell r="F974">
            <v>-3291455643.9735551</v>
          </cell>
        </row>
        <row r="975">
          <cell r="A975" t="str">
            <v>04RPRESTIT</v>
          </cell>
          <cell r="B975" t="str">
            <v>04</v>
          </cell>
          <cell r="C975">
            <v>39082</v>
          </cell>
          <cell r="D975" t="str">
            <v>RPRESTIT</v>
          </cell>
          <cell r="E975" t="str">
            <v>RPRESTIT</v>
          </cell>
          <cell r="F975">
            <v>218514259.90000001</v>
          </cell>
        </row>
        <row r="976">
          <cell r="A976" t="str">
            <v>04RRECBALANC</v>
          </cell>
          <cell r="B976" t="str">
            <v>04</v>
          </cell>
          <cell r="C976">
            <v>39082</v>
          </cell>
          <cell r="D976" t="str">
            <v>RRECBALANC</v>
          </cell>
          <cell r="E976" t="str">
            <v>RRECBALANC</v>
          </cell>
          <cell r="F976">
            <v>2360636202.1999998</v>
          </cell>
        </row>
        <row r="977">
          <cell r="A977" t="str">
            <v>04RRECBALSR</v>
          </cell>
          <cell r="B977" t="str">
            <v>04</v>
          </cell>
          <cell r="C977">
            <v>39082</v>
          </cell>
          <cell r="D977" t="str">
            <v>RRECBALSR</v>
          </cell>
          <cell r="E977" t="str">
            <v>RRECBALSR</v>
          </cell>
          <cell r="F977">
            <v>2360636202.1999998</v>
          </cell>
        </row>
        <row r="978">
          <cell r="A978" t="str">
            <v>04RRECGEST</v>
          </cell>
          <cell r="B978" t="str">
            <v>04</v>
          </cell>
          <cell r="C978">
            <v>39082</v>
          </cell>
          <cell r="D978" t="str">
            <v>RRECGEST</v>
          </cell>
          <cell r="E978" t="str">
            <v>RRECGEST</v>
          </cell>
          <cell r="F978">
            <v>2710160101.6600008</v>
          </cell>
        </row>
        <row r="979">
          <cell r="A979" t="str">
            <v>04RRGFUERABA</v>
          </cell>
          <cell r="B979" t="str">
            <v>04</v>
          </cell>
          <cell r="C979">
            <v>39082</v>
          </cell>
          <cell r="D979" t="str">
            <v>RRGFUERABA</v>
          </cell>
          <cell r="E979" t="str">
            <v>RRGFUERABA</v>
          </cell>
          <cell r="F979">
            <v>349523899.45999998</v>
          </cell>
        </row>
        <row r="980">
          <cell r="A980" t="str">
            <v>04RTACTIVO</v>
          </cell>
          <cell r="B980" t="str">
            <v>04</v>
          </cell>
          <cell r="C980">
            <v>39082</v>
          </cell>
          <cell r="D980" t="str">
            <v>RTACTIVO</v>
          </cell>
          <cell r="E980" t="str">
            <v>RTACTIVO</v>
          </cell>
          <cell r="F980">
            <v>-3632550448.0345354</v>
          </cell>
        </row>
        <row r="981">
          <cell r="A981" t="str">
            <v>04RTPASIVO</v>
          </cell>
          <cell r="B981" t="str">
            <v>04</v>
          </cell>
          <cell r="C981">
            <v>39082</v>
          </cell>
          <cell r="D981" t="str">
            <v>RTPASIVO</v>
          </cell>
          <cell r="E981" t="str">
            <v>RTPASIVO</v>
          </cell>
          <cell r="F981">
            <v>3632550448.0345345</v>
          </cell>
        </row>
        <row r="982">
          <cell r="A982" t="str">
            <v>04RVISTA</v>
          </cell>
          <cell r="B982" t="str">
            <v>04</v>
          </cell>
          <cell r="C982">
            <v>39082</v>
          </cell>
          <cell r="D982" t="str">
            <v>RVISTA</v>
          </cell>
          <cell r="E982" t="str">
            <v>RVISTA</v>
          </cell>
          <cell r="F982">
            <v>1277568988.3400002</v>
          </cell>
        </row>
        <row r="983">
          <cell r="A983" t="str">
            <v>04RVNEGOCIO</v>
          </cell>
          <cell r="B983" t="str">
            <v>04</v>
          </cell>
          <cell r="C983">
            <v>39082</v>
          </cell>
          <cell r="D983" t="str">
            <v>RVNEGOCIO</v>
          </cell>
          <cell r="E983" t="str">
            <v>RVNEGOCIO</v>
          </cell>
          <cell r="F983">
            <v>6283840561.1935558</v>
          </cell>
        </row>
        <row r="984">
          <cell r="A984" t="str">
            <v>0516010</v>
          </cell>
          <cell r="B984" t="str">
            <v>05</v>
          </cell>
          <cell r="C984">
            <v>39082</v>
          </cell>
          <cell r="D984" t="str">
            <v>16010</v>
          </cell>
          <cell r="E984" t="str">
            <v>16010</v>
          </cell>
          <cell r="F984">
            <v>50383377</v>
          </cell>
        </row>
        <row r="985">
          <cell r="A985" t="str">
            <v>0520000</v>
          </cell>
          <cell r="B985" t="str">
            <v>05</v>
          </cell>
          <cell r="C985">
            <v>39082</v>
          </cell>
          <cell r="D985" t="str">
            <v>20000</v>
          </cell>
          <cell r="E985" t="str">
            <v>20000</v>
          </cell>
          <cell r="F985">
            <v>7657705.71</v>
          </cell>
        </row>
        <row r="986">
          <cell r="A986" t="str">
            <v>05EMISION</v>
          </cell>
          <cell r="B986" t="str">
            <v>05</v>
          </cell>
          <cell r="C986">
            <v>39082</v>
          </cell>
          <cell r="D986" t="str">
            <v>EMISION</v>
          </cell>
          <cell r="E986" t="str">
            <v>EMISION</v>
          </cell>
          <cell r="F986">
            <v>654000</v>
          </cell>
        </row>
        <row r="987">
          <cell r="A987" t="str">
            <v>05G16000</v>
          </cell>
          <cell r="B987" t="str">
            <v>05</v>
          </cell>
          <cell r="C987">
            <v>39082</v>
          </cell>
          <cell r="D987" t="str">
            <v>G16000</v>
          </cell>
          <cell r="E987" t="str">
            <v>G16000</v>
          </cell>
          <cell r="F987">
            <v>50383377</v>
          </cell>
        </row>
        <row r="988">
          <cell r="A988" t="str">
            <v>05G20000</v>
          </cell>
          <cell r="B988" t="str">
            <v>05</v>
          </cell>
          <cell r="C988">
            <v>39082</v>
          </cell>
          <cell r="D988" t="str">
            <v>G20000</v>
          </cell>
          <cell r="E988" t="str">
            <v>G20000</v>
          </cell>
          <cell r="F988">
            <v>7657705.71</v>
          </cell>
        </row>
        <row r="989">
          <cell r="A989" t="str">
            <v>05GR1000</v>
          </cell>
          <cell r="B989" t="str">
            <v>05</v>
          </cell>
          <cell r="C989">
            <v>39082</v>
          </cell>
          <cell r="D989" t="str">
            <v>GR1000</v>
          </cell>
          <cell r="E989" t="str">
            <v>GR1000</v>
          </cell>
          <cell r="F989">
            <v>-11742561.591999998</v>
          </cell>
        </row>
        <row r="990">
          <cell r="A990" t="str">
            <v>05GR16000</v>
          </cell>
          <cell r="B990" t="str">
            <v>05</v>
          </cell>
          <cell r="C990">
            <v>39082</v>
          </cell>
          <cell r="D990" t="str">
            <v>GR16000</v>
          </cell>
          <cell r="E990" t="str">
            <v>GR16000</v>
          </cell>
          <cell r="F990">
            <v>50383377</v>
          </cell>
        </row>
        <row r="991">
          <cell r="A991" t="str">
            <v>05GR16010</v>
          </cell>
          <cell r="B991" t="str">
            <v>05</v>
          </cell>
          <cell r="C991">
            <v>39082</v>
          </cell>
          <cell r="D991" t="str">
            <v>GR16010</v>
          </cell>
          <cell r="E991" t="str">
            <v>GR16010</v>
          </cell>
          <cell r="F991">
            <v>50383377</v>
          </cell>
        </row>
        <row r="992">
          <cell r="A992" t="str">
            <v>05GR16999</v>
          </cell>
          <cell r="B992" t="str">
            <v>05</v>
          </cell>
          <cell r="C992">
            <v>39082</v>
          </cell>
          <cell r="D992" t="str">
            <v>GR16999</v>
          </cell>
          <cell r="E992" t="str">
            <v>GR16999</v>
          </cell>
          <cell r="F992">
            <v>7657705.71</v>
          </cell>
        </row>
        <row r="993">
          <cell r="A993" t="str">
            <v>05GR17011</v>
          </cell>
          <cell r="B993" t="str">
            <v>05</v>
          </cell>
          <cell r="C993">
            <v>39082</v>
          </cell>
          <cell r="D993" t="str">
            <v>GR17011</v>
          </cell>
          <cell r="E993" t="str">
            <v>GR17011</v>
          </cell>
          <cell r="F993">
            <v>347072807.78000009</v>
          </cell>
        </row>
        <row r="994">
          <cell r="A994" t="str">
            <v>05GR17012</v>
          </cell>
          <cell r="B994" t="str">
            <v>05</v>
          </cell>
          <cell r="C994">
            <v>39082</v>
          </cell>
          <cell r="D994" t="str">
            <v>GR17012</v>
          </cell>
          <cell r="E994" t="str">
            <v>GR17012</v>
          </cell>
          <cell r="F994">
            <v>46326413.969999999</v>
          </cell>
        </row>
        <row r="995">
          <cell r="A995" t="str">
            <v>05GR170131</v>
          </cell>
          <cell r="B995" t="str">
            <v>05</v>
          </cell>
          <cell r="C995">
            <v>39082</v>
          </cell>
          <cell r="D995" t="str">
            <v>GR170131</v>
          </cell>
          <cell r="E995" t="str">
            <v>GR170131</v>
          </cell>
          <cell r="F995">
            <v>124921780.68000001</v>
          </cell>
        </row>
        <row r="996">
          <cell r="A996" t="str">
            <v>05GR170132</v>
          </cell>
          <cell r="B996" t="str">
            <v>05</v>
          </cell>
          <cell r="C996">
            <v>39082</v>
          </cell>
          <cell r="D996" t="str">
            <v>GR170132</v>
          </cell>
          <cell r="E996" t="str">
            <v>GR170132</v>
          </cell>
          <cell r="F996">
            <v>42529240</v>
          </cell>
        </row>
        <row r="997">
          <cell r="A997" t="str">
            <v>05GR170133</v>
          </cell>
          <cell r="B997" t="str">
            <v>05</v>
          </cell>
          <cell r="C997">
            <v>39082</v>
          </cell>
          <cell r="D997" t="str">
            <v>GR170133</v>
          </cell>
          <cell r="E997" t="str">
            <v>GR170133</v>
          </cell>
          <cell r="F997">
            <v>51537094.229999989</v>
          </cell>
        </row>
        <row r="998">
          <cell r="A998" t="str">
            <v>05GR170134</v>
          </cell>
          <cell r="B998" t="str">
            <v>05</v>
          </cell>
          <cell r="C998">
            <v>39082</v>
          </cell>
          <cell r="D998" t="str">
            <v>GR170134</v>
          </cell>
          <cell r="E998" t="str">
            <v>GR170134</v>
          </cell>
          <cell r="F998">
            <v>1532227.94</v>
          </cell>
        </row>
        <row r="999">
          <cell r="A999" t="str">
            <v>05GR170135</v>
          </cell>
          <cell r="B999" t="str">
            <v>05</v>
          </cell>
          <cell r="C999">
            <v>39082</v>
          </cell>
          <cell r="D999" t="str">
            <v>GR170135</v>
          </cell>
          <cell r="E999" t="str">
            <v>GR170135</v>
          </cell>
          <cell r="F999">
            <v>50004866.289999992</v>
          </cell>
        </row>
        <row r="1000">
          <cell r="A1000" t="str">
            <v>05GR17500</v>
          </cell>
          <cell r="B1000" t="str">
            <v>05</v>
          </cell>
          <cell r="C1000">
            <v>39082</v>
          </cell>
          <cell r="D1000" t="str">
            <v>GR17500</v>
          </cell>
          <cell r="E1000" t="str">
            <v>GR17500</v>
          </cell>
          <cell r="F1000">
            <v>654000</v>
          </cell>
        </row>
        <row r="1001">
          <cell r="A1001" t="str">
            <v>05GR2000</v>
          </cell>
          <cell r="B1001" t="str">
            <v>05</v>
          </cell>
          <cell r="C1001">
            <v>39082</v>
          </cell>
          <cell r="D1001" t="str">
            <v>GR2000</v>
          </cell>
          <cell r="E1001" t="str">
            <v>GR2000</v>
          </cell>
          <cell r="F1001">
            <v>-7414277.1399999931</v>
          </cell>
        </row>
        <row r="1002">
          <cell r="A1002" t="str">
            <v>05GR2020</v>
          </cell>
          <cell r="B1002" t="str">
            <v>05</v>
          </cell>
          <cell r="C1002">
            <v>39082</v>
          </cell>
          <cell r="D1002" t="str">
            <v>GR2020</v>
          </cell>
          <cell r="E1002" t="str">
            <v>GR2020</v>
          </cell>
          <cell r="F1002">
            <v>5.5879354476928711E-9</v>
          </cell>
        </row>
        <row r="1003">
          <cell r="A1003" t="str">
            <v>05GR2040</v>
          </cell>
          <cell r="B1003" t="str">
            <v>05</v>
          </cell>
          <cell r="C1003">
            <v>39082</v>
          </cell>
          <cell r="D1003" t="str">
            <v>GR2040</v>
          </cell>
          <cell r="E1003" t="str">
            <v>GR2040</v>
          </cell>
          <cell r="F1003">
            <v>-7414277.1399999987</v>
          </cell>
        </row>
        <row r="1004">
          <cell r="A1004" t="str">
            <v>05GR21000</v>
          </cell>
          <cell r="B1004" t="str">
            <v>05</v>
          </cell>
          <cell r="C1004">
            <v>39082</v>
          </cell>
          <cell r="D1004" t="str">
            <v>GR21000</v>
          </cell>
          <cell r="E1004" t="str">
            <v>GR21000</v>
          </cell>
          <cell r="F1004">
            <v>860191336.05626571</v>
          </cell>
        </row>
        <row r="1005">
          <cell r="A1005" t="str">
            <v>05GR3010</v>
          </cell>
          <cell r="B1005" t="str">
            <v>05</v>
          </cell>
          <cell r="C1005">
            <v>39082</v>
          </cell>
          <cell r="D1005" t="str">
            <v>GR3010</v>
          </cell>
          <cell r="E1005" t="str">
            <v>GR3010</v>
          </cell>
          <cell r="F1005">
            <v>-30440077.170000002</v>
          </cell>
        </row>
        <row r="1006">
          <cell r="A1006" t="str">
            <v>05GR3020</v>
          </cell>
          <cell r="B1006" t="str">
            <v>05</v>
          </cell>
          <cell r="C1006">
            <v>39082</v>
          </cell>
          <cell r="D1006" t="str">
            <v>GR3020</v>
          </cell>
          <cell r="E1006" t="str">
            <v>GR3020</v>
          </cell>
          <cell r="F1006">
            <v>-1479420122.1168685</v>
          </cell>
        </row>
        <row r="1007">
          <cell r="A1007" t="str">
            <v>05GR30210</v>
          </cell>
          <cell r="B1007" t="str">
            <v>05</v>
          </cell>
          <cell r="C1007">
            <v>39082</v>
          </cell>
          <cell r="D1007" t="str">
            <v>GR30210</v>
          </cell>
          <cell r="E1007" t="str">
            <v>GR30210</v>
          </cell>
          <cell r="F1007">
            <v>-10121827.850000001</v>
          </cell>
        </row>
        <row r="1008">
          <cell r="A1008" t="str">
            <v>05GR302106</v>
          </cell>
          <cell r="B1008" t="str">
            <v>05</v>
          </cell>
          <cell r="C1008">
            <v>39082</v>
          </cell>
          <cell r="D1008" t="str">
            <v>GR302106</v>
          </cell>
          <cell r="E1008" t="str">
            <v>GR302106</v>
          </cell>
          <cell r="F1008">
            <v>-22860395.826868691</v>
          </cell>
        </row>
        <row r="1009">
          <cell r="A1009" t="str">
            <v>05GR30210NO</v>
          </cell>
          <cell r="B1009" t="str">
            <v>05</v>
          </cell>
          <cell r="C1009">
            <v>39082</v>
          </cell>
          <cell r="D1009" t="str">
            <v>GR30210NO</v>
          </cell>
          <cell r="E1009" t="str">
            <v>GR30210NO</v>
          </cell>
          <cell r="F1009">
            <v>10121827.850000001</v>
          </cell>
        </row>
        <row r="1010">
          <cell r="A1010" t="str">
            <v>05GR30211</v>
          </cell>
          <cell r="B1010" t="str">
            <v>05</v>
          </cell>
          <cell r="C1010">
            <v>39082</v>
          </cell>
          <cell r="D1010" t="str">
            <v>GR30211</v>
          </cell>
          <cell r="E1010" t="str">
            <v>GR30211</v>
          </cell>
          <cell r="F1010">
            <v>-455235680.33999991</v>
          </cell>
        </row>
        <row r="1011">
          <cell r="A1011" t="str">
            <v>05GR30211NO</v>
          </cell>
          <cell r="B1011" t="str">
            <v>05</v>
          </cell>
          <cell r="C1011">
            <v>39082</v>
          </cell>
          <cell r="D1011" t="str">
            <v>GR30211NO</v>
          </cell>
          <cell r="E1011" t="str">
            <v>GR30211NO</v>
          </cell>
          <cell r="F1011">
            <v>455235680.33999991</v>
          </cell>
        </row>
        <row r="1012">
          <cell r="A1012" t="str">
            <v>05GR30212</v>
          </cell>
          <cell r="B1012" t="str">
            <v>05</v>
          </cell>
          <cell r="C1012">
            <v>39082</v>
          </cell>
          <cell r="D1012" t="str">
            <v>GR30212</v>
          </cell>
          <cell r="E1012" t="str">
            <v>GR30212</v>
          </cell>
          <cell r="F1012">
            <v>-186719477.82999998</v>
          </cell>
        </row>
        <row r="1013">
          <cell r="A1013" t="str">
            <v>05GR30212NO</v>
          </cell>
          <cell r="B1013" t="str">
            <v>05</v>
          </cell>
          <cell r="C1013">
            <v>39082</v>
          </cell>
          <cell r="D1013" t="str">
            <v>GR30212NO</v>
          </cell>
          <cell r="E1013" t="str">
            <v>GR30212NO</v>
          </cell>
          <cell r="F1013">
            <v>181369027.51999998</v>
          </cell>
        </row>
        <row r="1014">
          <cell r="A1014" t="str">
            <v>05GR30212SI</v>
          </cell>
          <cell r="B1014" t="str">
            <v>05</v>
          </cell>
          <cell r="C1014">
            <v>39082</v>
          </cell>
          <cell r="D1014" t="str">
            <v>GR30212SI</v>
          </cell>
          <cell r="E1014" t="str">
            <v>GR30212SI</v>
          </cell>
          <cell r="F1014">
            <v>5350450.3099999996</v>
          </cell>
        </row>
        <row r="1015">
          <cell r="A1015" t="str">
            <v>05GR30213</v>
          </cell>
          <cell r="B1015" t="str">
            <v>05</v>
          </cell>
          <cell r="C1015">
            <v>39082</v>
          </cell>
          <cell r="D1015" t="str">
            <v>GR30213</v>
          </cell>
          <cell r="E1015" t="str">
            <v>GR30213</v>
          </cell>
          <cell r="F1015">
            <v>-10411306.789999999</v>
          </cell>
        </row>
        <row r="1016">
          <cell r="A1016" t="str">
            <v>05GR30213NO</v>
          </cell>
          <cell r="B1016" t="str">
            <v>05</v>
          </cell>
          <cell r="C1016">
            <v>39082</v>
          </cell>
          <cell r="D1016" t="str">
            <v>GR30213NO</v>
          </cell>
          <cell r="E1016" t="str">
            <v>GR30213NO</v>
          </cell>
          <cell r="F1016">
            <v>10411306.789999999</v>
          </cell>
        </row>
        <row r="1017">
          <cell r="A1017" t="str">
            <v>05GR30214</v>
          </cell>
          <cell r="B1017" t="str">
            <v>05</v>
          </cell>
          <cell r="C1017">
            <v>39082</v>
          </cell>
          <cell r="D1017" t="str">
            <v>GR30214</v>
          </cell>
          <cell r="E1017" t="str">
            <v>GR30214</v>
          </cell>
          <cell r="F1017">
            <v>-672090257.72000003</v>
          </cell>
        </row>
        <row r="1018">
          <cell r="A1018" t="str">
            <v>05GR30214NO</v>
          </cell>
          <cell r="B1018" t="str">
            <v>05</v>
          </cell>
          <cell r="C1018">
            <v>39082</v>
          </cell>
          <cell r="D1018" t="str">
            <v>GR30214NO</v>
          </cell>
          <cell r="E1018" t="str">
            <v>GR30214NO</v>
          </cell>
          <cell r="F1018">
            <v>626048363.36000001</v>
          </cell>
        </row>
        <row r="1019">
          <cell r="A1019" t="str">
            <v>05GR30214SI</v>
          </cell>
          <cell r="B1019" t="str">
            <v>05</v>
          </cell>
          <cell r="C1019">
            <v>39082</v>
          </cell>
          <cell r="D1019" t="str">
            <v>GR30214SI</v>
          </cell>
          <cell r="E1019" t="str">
            <v>GR30214SI</v>
          </cell>
          <cell r="F1019">
            <v>46041894.359999999</v>
          </cell>
        </row>
        <row r="1020">
          <cell r="A1020" t="str">
            <v>05GR30215</v>
          </cell>
          <cell r="B1020" t="str">
            <v>05</v>
          </cell>
          <cell r="C1020">
            <v>39082</v>
          </cell>
          <cell r="D1020" t="str">
            <v>GR30215</v>
          </cell>
          <cell r="E1020" t="str">
            <v>GR30215</v>
          </cell>
          <cell r="F1020">
            <v>-14715258.600000001</v>
          </cell>
        </row>
        <row r="1021">
          <cell r="A1021" t="str">
            <v>05GR30215NO</v>
          </cell>
          <cell r="B1021" t="str">
            <v>05</v>
          </cell>
          <cell r="C1021">
            <v>39082</v>
          </cell>
          <cell r="D1021" t="str">
            <v>GR30215NO</v>
          </cell>
          <cell r="E1021" t="str">
            <v>GR30215NO</v>
          </cell>
          <cell r="F1021">
            <v>14653758.670000002</v>
          </cell>
        </row>
        <row r="1022">
          <cell r="A1022" t="str">
            <v>05GR30215SI</v>
          </cell>
          <cell r="B1022" t="str">
            <v>05</v>
          </cell>
          <cell r="C1022">
            <v>39082</v>
          </cell>
          <cell r="D1022" t="str">
            <v>GR30215SI</v>
          </cell>
          <cell r="E1022" t="str">
            <v>GR30215SI</v>
          </cell>
          <cell r="F1022">
            <v>61499.93</v>
          </cell>
        </row>
        <row r="1023">
          <cell r="A1023" t="str">
            <v>05GR30216</v>
          </cell>
          <cell r="B1023" t="str">
            <v>05</v>
          </cell>
          <cell r="C1023">
            <v>39082</v>
          </cell>
          <cell r="D1023" t="str">
            <v>GR30216</v>
          </cell>
          <cell r="E1023" t="str">
            <v>GR30216</v>
          </cell>
          <cell r="F1023">
            <v>-12738567.976868687</v>
          </cell>
        </row>
        <row r="1024">
          <cell r="A1024" t="str">
            <v>05GR30216NO</v>
          </cell>
          <cell r="B1024" t="str">
            <v>05</v>
          </cell>
          <cell r="C1024">
            <v>39082</v>
          </cell>
          <cell r="D1024" t="str">
            <v>GR30216NO</v>
          </cell>
          <cell r="E1024" t="str">
            <v>GR30216NO</v>
          </cell>
          <cell r="F1024">
            <v>12477151.696868688</v>
          </cell>
        </row>
        <row r="1025">
          <cell r="A1025" t="str">
            <v>05GR30216SI</v>
          </cell>
          <cell r="B1025" t="str">
            <v>05</v>
          </cell>
          <cell r="C1025">
            <v>39082</v>
          </cell>
          <cell r="D1025" t="str">
            <v>GR30216SI</v>
          </cell>
          <cell r="E1025" t="str">
            <v>GR30216SI</v>
          </cell>
          <cell r="F1025">
            <v>261416.28</v>
          </cell>
        </row>
        <row r="1026">
          <cell r="A1026" t="str">
            <v>05GR30222</v>
          </cell>
          <cell r="B1026" t="str">
            <v>05</v>
          </cell>
          <cell r="C1026">
            <v>39082</v>
          </cell>
          <cell r="D1026" t="str">
            <v>GR30222</v>
          </cell>
          <cell r="E1026" t="str">
            <v>GR30222</v>
          </cell>
          <cell r="F1026">
            <v>-0.01</v>
          </cell>
        </row>
        <row r="1027">
          <cell r="A1027" t="str">
            <v>05GR30223</v>
          </cell>
          <cell r="B1027" t="str">
            <v>05</v>
          </cell>
          <cell r="C1027">
            <v>39082</v>
          </cell>
          <cell r="D1027" t="str">
            <v>GR30223</v>
          </cell>
          <cell r="E1027" t="str">
            <v>GR30223</v>
          </cell>
          <cell r="F1027">
            <v>-14581792.070000002</v>
          </cell>
        </row>
        <row r="1028">
          <cell r="A1028" t="str">
            <v>05GR30224</v>
          </cell>
          <cell r="B1028" t="str">
            <v>05</v>
          </cell>
          <cell r="C1028">
            <v>39082</v>
          </cell>
          <cell r="D1028" t="str">
            <v>GR30224</v>
          </cell>
          <cell r="E1028" t="str">
            <v>GR30224</v>
          </cell>
          <cell r="F1028">
            <v>-102805952.92999998</v>
          </cell>
        </row>
        <row r="1029">
          <cell r="A1029" t="str">
            <v>05GR3030</v>
          </cell>
          <cell r="B1029" t="str">
            <v>05</v>
          </cell>
          <cell r="C1029">
            <v>39082</v>
          </cell>
          <cell r="D1029" t="str">
            <v>GR3030</v>
          </cell>
          <cell r="E1029" t="str">
            <v>GR3030</v>
          </cell>
          <cell r="F1029">
            <v>-5054290.5599999996</v>
          </cell>
        </row>
        <row r="1030">
          <cell r="A1030" t="str">
            <v>05GR30401</v>
          </cell>
          <cell r="B1030" t="str">
            <v>05</v>
          </cell>
          <cell r="C1030">
            <v>39082</v>
          </cell>
          <cell r="D1030" t="str">
            <v>GR30401</v>
          </cell>
          <cell r="E1030" t="str">
            <v>GR30401</v>
          </cell>
          <cell r="F1030">
            <v>-9987187.9200000018</v>
          </cell>
        </row>
        <row r="1031">
          <cell r="A1031" t="str">
            <v>05GR30402</v>
          </cell>
          <cell r="B1031" t="str">
            <v>05</v>
          </cell>
          <cell r="C1031">
            <v>39082</v>
          </cell>
          <cell r="D1031" t="str">
            <v>GR30402</v>
          </cell>
          <cell r="E1031" t="str">
            <v>GR30402</v>
          </cell>
          <cell r="F1031">
            <v>-3177421.7</v>
          </cell>
        </row>
        <row r="1032">
          <cell r="A1032" t="str">
            <v>05GR30403</v>
          </cell>
          <cell r="B1032" t="str">
            <v>05</v>
          </cell>
          <cell r="C1032">
            <v>39082</v>
          </cell>
          <cell r="D1032" t="str">
            <v>GR30403</v>
          </cell>
          <cell r="E1032" t="str">
            <v>GR30403</v>
          </cell>
          <cell r="F1032">
            <v>-6730641.1200000001</v>
          </cell>
        </row>
        <row r="1033">
          <cell r="A1033" t="str">
            <v>05GR3099</v>
          </cell>
          <cell r="B1033" t="str">
            <v>05</v>
          </cell>
          <cell r="C1033">
            <v>39082</v>
          </cell>
          <cell r="D1033" t="str">
            <v>GR3099</v>
          </cell>
          <cell r="E1033" t="str">
            <v>GR3099</v>
          </cell>
          <cell r="F1033">
            <v>26083726.042603001</v>
          </cell>
        </row>
        <row r="1034">
          <cell r="A1034" t="str">
            <v>05GR30991</v>
          </cell>
          <cell r="B1034" t="str">
            <v>05</v>
          </cell>
          <cell r="C1034">
            <v>39082</v>
          </cell>
          <cell r="D1034" t="str">
            <v>GR30991</v>
          </cell>
          <cell r="E1034" t="str">
            <v>GR30991</v>
          </cell>
          <cell r="F1034">
            <v>1632139.83</v>
          </cell>
        </row>
        <row r="1035">
          <cell r="A1035" t="str">
            <v>05GR30992</v>
          </cell>
          <cell r="B1035" t="str">
            <v>05</v>
          </cell>
          <cell r="C1035">
            <v>39082</v>
          </cell>
          <cell r="D1035" t="str">
            <v>GR30992</v>
          </cell>
          <cell r="E1035" t="str">
            <v>GR30992</v>
          </cell>
          <cell r="F1035">
            <v>24451586.212603003</v>
          </cell>
        </row>
        <row r="1036">
          <cell r="A1036" t="str">
            <v>05GR3099CMI</v>
          </cell>
          <cell r="B1036" t="str">
            <v>05</v>
          </cell>
          <cell r="C1036">
            <v>39082</v>
          </cell>
          <cell r="D1036" t="str">
            <v>GR3099CMI</v>
          </cell>
          <cell r="E1036" t="str">
            <v>GR3099CMI</v>
          </cell>
          <cell r="F1036">
            <v>26083726.042603001</v>
          </cell>
        </row>
        <row r="1037">
          <cell r="A1037" t="str">
            <v>05GR31000</v>
          </cell>
          <cell r="B1037" t="str">
            <v>05</v>
          </cell>
          <cell r="C1037">
            <v>39082</v>
          </cell>
          <cell r="D1037" t="str">
            <v>GR31000</v>
          </cell>
          <cell r="E1037" t="str">
            <v>GR31000</v>
          </cell>
          <cell r="F1037">
            <v>-404380929.66000009</v>
          </cell>
        </row>
        <row r="1038">
          <cell r="A1038" t="str">
            <v>05GR31010</v>
          </cell>
          <cell r="B1038" t="str">
            <v>05</v>
          </cell>
          <cell r="C1038">
            <v>39082</v>
          </cell>
          <cell r="D1038" t="str">
            <v>GR31010</v>
          </cell>
          <cell r="E1038" t="str">
            <v>GR31010</v>
          </cell>
          <cell r="F1038">
            <v>-254311992.14000005</v>
          </cell>
        </row>
        <row r="1039">
          <cell r="A1039" t="str">
            <v>05GR31020</v>
          </cell>
          <cell r="B1039" t="str">
            <v>05</v>
          </cell>
          <cell r="C1039">
            <v>39082</v>
          </cell>
          <cell r="D1039" t="str">
            <v>GR31020</v>
          </cell>
          <cell r="E1039" t="str">
            <v>GR31020</v>
          </cell>
          <cell r="F1039">
            <v>-66856487.829999998</v>
          </cell>
        </row>
        <row r="1040">
          <cell r="A1040" t="str">
            <v>05GR31030</v>
          </cell>
          <cell r="B1040" t="str">
            <v>05</v>
          </cell>
          <cell r="C1040">
            <v>39082</v>
          </cell>
          <cell r="D1040" t="str">
            <v>GR31030</v>
          </cell>
          <cell r="E1040" t="str">
            <v>GR31030</v>
          </cell>
          <cell r="F1040">
            <v>-9172961.7800000012</v>
          </cell>
        </row>
        <row r="1041">
          <cell r="A1041" t="str">
            <v>05GR31040</v>
          </cell>
          <cell r="B1041" t="str">
            <v>05</v>
          </cell>
          <cell r="C1041">
            <v>39082</v>
          </cell>
          <cell r="D1041" t="str">
            <v>GR31040</v>
          </cell>
          <cell r="E1041" t="str">
            <v>GR31040</v>
          </cell>
          <cell r="F1041">
            <v>-74039487.909999996</v>
          </cell>
        </row>
        <row r="1042">
          <cell r="A1042" t="str">
            <v>05GR32000</v>
          </cell>
          <cell r="B1042" t="str">
            <v>05</v>
          </cell>
          <cell r="C1042">
            <v>39082</v>
          </cell>
          <cell r="D1042" t="str">
            <v>GR32000</v>
          </cell>
          <cell r="E1042" t="str">
            <v>GR32000</v>
          </cell>
          <cell r="F1042">
            <v>-147369701.40000001</v>
          </cell>
        </row>
        <row r="1043">
          <cell r="A1043" t="str">
            <v>05GR32010</v>
          </cell>
          <cell r="B1043" t="str">
            <v>05</v>
          </cell>
          <cell r="C1043">
            <v>39082</v>
          </cell>
          <cell r="D1043" t="str">
            <v>GR32010</v>
          </cell>
          <cell r="E1043" t="str">
            <v>GR32010</v>
          </cell>
          <cell r="F1043">
            <v>-147247076.71000001</v>
          </cell>
        </row>
        <row r="1044">
          <cell r="A1044" t="str">
            <v>05GR34000</v>
          </cell>
          <cell r="B1044" t="str">
            <v>05</v>
          </cell>
          <cell r="C1044">
            <v>39082</v>
          </cell>
          <cell r="D1044" t="str">
            <v>GR34000</v>
          </cell>
          <cell r="E1044" t="str">
            <v>GR34000</v>
          </cell>
          <cell r="F1044">
            <v>92479.360000000001</v>
          </cell>
        </row>
        <row r="1045">
          <cell r="A1045" t="str">
            <v>05GR35000</v>
          </cell>
          <cell r="B1045" t="str">
            <v>05</v>
          </cell>
          <cell r="C1045">
            <v>39082</v>
          </cell>
          <cell r="D1045" t="str">
            <v>GR35000</v>
          </cell>
          <cell r="E1045" t="str">
            <v>GR35000</v>
          </cell>
          <cell r="F1045">
            <v>-22548.54</v>
          </cell>
        </row>
        <row r="1046">
          <cell r="A1046" t="str">
            <v>05GR36000</v>
          </cell>
          <cell r="B1046" t="str">
            <v>05</v>
          </cell>
          <cell r="C1046">
            <v>39082</v>
          </cell>
          <cell r="D1046" t="str">
            <v>GR36000</v>
          </cell>
          <cell r="E1046" t="str">
            <v>GR36000</v>
          </cell>
          <cell r="F1046">
            <v>16965178.050000001</v>
          </cell>
        </row>
        <row r="1047">
          <cell r="A1047" t="str">
            <v>05GR50020</v>
          </cell>
          <cell r="B1047" t="str">
            <v>05</v>
          </cell>
          <cell r="C1047">
            <v>39082</v>
          </cell>
          <cell r="D1047" t="str">
            <v>GR50020</v>
          </cell>
          <cell r="E1047" t="str">
            <v>GR50020</v>
          </cell>
          <cell r="F1047">
            <v>194205390.28000003</v>
          </cell>
        </row>
        <row r="1048">
          <cell r="A1048" t="str">
            <v>05GR50030</v>
          </cell>
          <cell r="B1048" t="str">
            <v>05</v>
          </cell>
          <cell r="C1048">
            <v>39082</v>
          </cell>
          <cell r="D1048" t="str">
            <v>GR50030</v>
          </cell>
          <cell r="E1048" t="str">
            <v>GR50030</v>
          </cell>
          <cell r="F1048">
            <v>465670.31</v>
          </cell>
        </row>
        <row r="1049">
          <cell r="A1049" t="str">
            <v>05GR50040</v>
          </cell>
          <cell r="B1049" t="str">
            <v>05</v>
          </cell>
          <cell r="C1049">
            <v>39082</v>
          </cell>
          <cell r="D1049" t="str">
            <v>GR50040</v>
          </cell>
          <cell r="E1049" t="str">
            <v>GR50040</v>
          </cell>
          <cell r="F1049">
            <v>22253089.150000002</v>
          </cell>
        </row>
        <row r="1050">
          <cell r="A1050" t="str">
            <v>05GR50060</v>
          </cell>
          <cell r="B1050" t="str">
            <v>05</v>
          </cell>
          <cell r="C1050">
            <v>39082</v>
          </cell>
          <cell r="D1050" t="str">
            <v>GR50060</v>
          </cell>
          <cell r="E1050" t="str">
            <v>GR50060</v>
          </cell>
          <cell r="F1050">
            <v>28057824.560000002</v>
          </cell>
        </row>
        <row r="1051">
          <cell r="A1051" t="str">
            <v>05GR50090</v>
          </cell>
          <cell r="B1051" t="str">
            <v>05</v>
          </cell>
          <cell r="C1051">
            <v>39082</v>
          </cell>
          <cell r="D1051" t="str">
            <v>GR50090</v>
          </cell>
          <cell r="E1051" t="str">
            <v>GR50090</v>
          </cell>
          <cell r="F1051">
            <v>-25913257.060000002</v>
          </cell>
        </row>
        <row r="1052">
          <cell r="A1052" t="str">
            <v>05GR50100</v>
          </cell>
          <cell r="B1052" t="str">
            <v>05</v>
          </cell>
          <cell r="C1052">
            <v>39082</v>
          </cell>
          <cell r="D1052" t="str">
            <v>GR50100</v>
          </cell>
          <cell r="E1052" t="str">
            <v>GR50100</v>
          </cell>
          <cell r="F1052">
            <v>-74727.11</v>
          </cell>
        </row>
        <row r="1053">
          <cell r="A1053" t="str">
            <v>05GR50110</v>
          </cell>
          <cell r="B1053" t="str">
            <v>05</v>
          </cell>
          <cell r="C1053">
            <v>39082</v>
          </cell>
          <cell r="D1053" t="str">
            <v>GR50110</v>
          </cell>
          <cell r="E1053" t="str">
            <v>GR50110</v>
          </cell>
          <cell r="F1053">
            <v>8062538.2200000007</v>
          </cell>
        </row>
        <row r="1054">
          <cell r="A1054" t="str">
            <v>05GR50135</v>
          </cell>
          <cell r="B1054" t="str">
            <v>05</v>
          </cell>
          <cell r="C1054">
            <v>39082</v>
          </cell>
          <cell r="D1054" t="str">
            <v>GR50135</v>
          </cell>
          <cell r="E1054" t="str">
            <v>GR50135</v>
          </cell>
          <cell r="F1054">
            <v>28057824.560000002</v>
          </cell>
        </row>
        <row r="1055">
          <cell r="A1055" t="str">
            <v>05GR50140</v>
          </cell>
          <cell r="B1055" t="str">
            <v>05</v>
          </cell>
          <cell r="C1055">
            <v>39082</v>
          </cell>
          <cell r="D1055" t="str">
            <v>GR50140</v>
          </cell>
          <cell r="E1055" t="str">
            <v>GR50140</v>
          </cell>
          <cell r="F1055">
            <v>-25349.040000000001</v>
          </cell>
        </row>
        <row r="1056">
          <cell r="A1056" t="str">
            <v>05GR50150</v>
          </cell>
          <cell r="B1056" t="str">
            <v>05</v>
          </cell>
          <cell r="C1056">
            <v>39082</v>
          </cell>
          <cell r="D1056" t="str">
            <v>GR50150</v>
          </cell>
          <cell r="E1056" t="str">
            <v>GR50150</v>
          </cell>
          <cell r="F1056">
            <v>98000</v>
          </cell>
        </row>
        <row r="1057">
          <cell r="A1057" t="str">
            <v>05GR50170</v>
          </cell>
          <cell r="B1057" t="str">
            <v>05</v>
          </cell>
          <cell r="C1057">
            <v>39082</v>
          </cell>
          <cell r="D1057" t="str">
            <v>GR50170</v>
          </cell>
          <cell r="E1057" t="str">
            <v>GR50170</v>
          </cell>
          <cell r="F1057">
            <v>-116633431.24999999</v>
          </cell>
        </row>
        <row r="1058">
          <cell r="A1058" t="str">
            <v>05GR50180</v>
          </cell>
          <cell r="B1058" t="str">
            <v>05</v>
          </cell>
          <cell r="C1058">
            <v>39082</v>
          </cell>
          <cell r="D1058" t="str">
            <v>GR50180</v>
          </cell>
          <cell r="E1058" t="str">
            <v>GR50180</v>
          </cell>
          <cell r="F1058">
            <v>-1298352837.51</v>
          </cell>
        </row>
        <row r="1059">
          <cell r="A1059" t="str">
            <v>05GR50190</v>
          </cell>
          <cell r="B1059" t="str">
            <v>05</v>
          </cell>
          <cell r="C1059">
            <v>39082</v>
          </cell>
          <cell r="D1059" t="str">
            <v>GR50190</v>
          </cell>
          <cell r="E1059" t="str">
            <v>GR50190</v>
          </cell>
          <cell r="F1059">
            <v>-811691991.80999994</v>
          </cell>
        </row>
        <row r="1060">
          <cell r="A1060" t="str">
            <v>05GR50200</v>
          </cell>
          <cell r="B1060" t="str">
            <v>05</v>
          </cell>
          <cell r="C1060">
            <v>39082</v>
          </cell>
          <cell r="D1060" t="str">
            <v>GR50200</v>
          </cell>
          <cell r="E1060" t="str">
            <v>GR50200</v>
          </cell>
          <cell r="F1060">
            <v>315265058.47999996</v>
          </cell>
        </row>
        <row r="1061">
          <cell r="A1061" t="str">
            <v>05GR50210</v>
          </cell>
          <cell r="B1061" t="str">
            <v>05</v>
          </cell>
          <cell r="C1061">
            <v>39082</v>
          </cell>
          <cell r="D1061" t="str">
            <v>GR50210</v>
          </cell>
          <cell r="E1061" t="str">
            <v>GR50210</v>
          </cell>
          <cell r="F1061">
            <v>6469983.1199999992</v>
          </cell>
        </row>
        <row r="1062">
          <cell r="A1062" t="str">
            <v>05GR50235</v>
          </cell>
          <cell r="B1062" t="str">
            <v>05</v>
          </cell>
          <cell r="C1062">
            <v>39082</v>
          </cell>
          <cell r="D1062" t="str">
            <v>GR50235</v>
          </cell>
          <cell r="E1062" t="str">
            <v>GR50235</v>
          </cell>
          <cell r="F1062">
            <v>-1270818.19</v>
          </cell>
        </row>
        <row r="1063">
          <cell r="A1063" t="str">
            <v>05GR50238</v>
          </cell>
          <cell r="B1063" t="str">
            <v>05</v>
          </cell>
          <cell r="C1063">
            <v>39082</v>
          </cell>
          <cell r="D1063" t="str">
            <v>GR50238</v>
          </cell>
          <cell r="E1063" t="str">
            <v>GR50238</v>
          </cell>
          <cell r="F1063">
            <v>-6748357.7599999998</v>
          </cell>
        </row>
        <row r="1064">
          <cell r="A1064" t="str">
            <v>05GR7000</v>
          </cell>
          <cell r="B1064" t="str">
            <v>05</v>
          </cell>
          <cell r="C1064">
            <v>39082</v>
          </cell>
          <cell r="D1064" t="str">
            <v>GR7000</v>
          </cell>
          <cell r="E1064" t="str">
            <v>GR7000</v>
          </cell>
          <cell r="F1064">
            <v>-3390902.15</v>
          </cell>
        </row>
        <row r="1065">
          <cell r="A1065" t="str">
            <v>0511100000002</v>
          </cell>
          <cell r="B1065" t="str">
            <v>05</v>
          </cell>
          <cell r="C1065">
            <v>39082</v>
          </cell>
          <cell r="D1065" t="str">
            <v>11100000002</v>
          </cell>
          <cell r="E1065" t="str">
            <v>R1000</v>
          </cell>
          <cell r="F1065">
            <v>-11742561.591999998</v>
          </cell>
        </row>
        <row r="1066">
          <cell r="A1066" t="str">
            <v>0521110000001</v>
          </cell>
          <cell r="B1066" t="str">
            <v>05</v>
          </cell>
          <cell r="C1066">
            <v>39082</v>
          </cell>
          <cell r="D1066" t="str">
            <v>21110000001</v>
          </cell>
          <cell r="E1066" t="str">
            <v>R16010</v>
          </cell>
          <cell r="F1066">
            <v>50383377</v>
          </cell>
        </row>
        <row r="1067">
          <cell r="A1067" t="str">
            <v>0521600000002</v>
          </cell>
          <cell r="B1067" t="str">
            <v>05</v>
          </cell>
          <cell r="C1067">
            <v>39082</v>
          </cell>
          <cell r="D1067" t="str">
            <v>21600000002</v>
          </cell>
          <cell r="E1067" t="str">
            <v>R16999</v>
          </cell>
          <cell r="F1067">
            <v>7657705.71</v>
          </cell>
        </row>
        <row r="1068">
          <cell r="A1068" t="str">
            <v>0521211100001</v>
          </cell>
          <cell r="B1068" t="str">
            <v>05</v>
          </cell>
          <cell r="C1068">
            <v>39082</v>
          </cell>
          <cell r="D1068" t="str">
            <v>21211100001</v>
          </cell>
          <cell r="E1068" t="str">
            <v>R17011</v>
          </cell>
          <cell r="F1068">
            <v>320182904.97000003</v>
          </cell>
        </row>
        <row r="1069">
          <cell r="A1069" t="str">
            <v>0521211100003</v>
          </cell>
          <cell r="B1069" t="str">
            <v>05</v>
          </cell>
          <cell r="C1069">
            <v>39082</v>
          </cell>
          <cell r="D1069" t="str">
            <v>21211100003</v>
          </cell>
          <cell r="E1069" t="str">
            <v>R17011</v>
          </cell>
          <cell r="F1069">
            <v>3467247.67</v>
          </cell>
        </row>
        <row r="1070">
          <cell r="A1070" t="str">
            <v>0521214000001</v>
          </cell>
          <cell r="B1070" t="str">
            <v>05</v>
          </cell>
          <cell r="C1070">
            <v>39082</v>
          </cell>
          <cell r="D1070" t="str">
            <v>21214000001</v>
          </cell>
          <cell r="E1070" t="str">
            <v>R17011</v>
          </cell>
          <cell r="F1070">
            <v>2950416.88</v>
          </cell>
        </row>
        <row r="1071">
          <cell r="A1071" t="str">
            <v>0521214100001</v>
          </cell>
          <cell r="B1071" t="str">
            <v>05</v>
          </cell>
          <cell r="C1071">
            <v>39082</v>
          </cell>
          <cell r="D1071" t="str">
            <v>21214100001</v>
          </cell>
          <cell r="E1071" t="str">
            <v>R17011</v>
          </cell>
          <cell r="F1071">
            <v>17729057.790000003</v>
          </cell>
        </row>
        <row r="1072">
          <cell r="A1072" t="str">
            <v>0521215000001</v>
          </cell>
          <cell r="B1072" t="str">
            <v>05</v>
          </cell>
          <cell r="C1072">
            <v>39082</v>
          </cell>
          <cell r="D1072" t="str">
            <v>21215000001</v>
          </cell>
          <cell r="E1072" t="str">
            <v>R17011</v>
          </cell>
          <cell r="F1072">
            <v>2743180.47</v>
          </cell>
        </row>
        <row r="1073">
          <cell r="A1073" t="str">
            <v>0521212100001</v>
          </cell>
          <cell r="B1073" t="str">
            <v>05</v>
          </cell>
          <cell r="C1073">
            <v>39082</v>
          </cell>
          <cell r="D1073" t="str">
            <v>21212100001</v>
          </cell>
          <cell r="E1073" t="str">
            <v>R17012</v>
          </cell>
          <cell r="F1073">
            <v>44913132</v>
          </cell>
        </row>
        <row r="1074">
          <cell r="A1074" t="str">
            <v>0521214000003</v>
          </cell>
          <cell r="B1074" t="str">
            <v>05</v>
          </cell>
          <cell r="C1074">
            <v>39082</v>
          </cell>
          <cell r="D1074" t="str">
            <v>21214000003</v>
          </cell>
          <cell r="E1074" t="str">
            <v>R17012</v>
          </cell>
          <cell r="F1074">
            <v>44.97</v>
          </cell>
        </row>
        <row r="1075">
          <cell r="A1075" t="str">
            <v>0521215000002</v>
          </cell>
          <cell r="B1075" t="str">
            <v>05</v>
          </cell>
          <cell r="C1075">
            <v>39082</v>
          </cell>
          <cell r="D1075" t="str">
            <v>21215000002</v>
          </cell>
          <cell r="E1075" t="str">
            <v>R17012</v>
          </cell>
          <cell r="F1075">
            <v>1413237</v>
          </cell>
        </row>
        <row r="1076">
          <cell r="A1076" t="str">
            <v>0521213100107</v>
          </cell>
          <cell r="B1076" t="str">
            <v>05</v>
          </cell>
          <cell r="C1076">
            <v>39082</v>
          </cell>
          <cell r="D1076" t="str">
            <v>21213100107</v>
          </cell>
          <cell r="E1076" t="str">
            <v>R170131</v>
          </cell>
          <cell r="F1076">
            <v>124921780.68000001</v>
          </cell>
        </row>
        <row r="1077">
          <cell r="A1077" t="str">
            <v>0521213100112</v>
          </cell>
          <cell r="B1077" t="str">
            <v>05</v>
          </cell>
          <cell r="C1077">
            <v>39082</v>
          </cell>
          <cell r="D1077" t="str">
            <v>21213100112</v>
          </cell>
          <cell r="E1077" t="str">
            <v>R170132</v>
          </cell>
          <cell r="F1077">
            <v>42529240</v>
          </cell>
        </row>
        <row r="1078">
          <cell r="A1078" t="str">
            <v>0521213100014</v>
          </cell>
          <cell r="B1078" t="str">
            <v>05</v>
          </cell>
          <cell r="C1078">
            <v>39082</v>
          </cell>
          <cell r="D1078" t="str">
            <v>21213100014</v>
          </cell>
          <cell r="E1078" t="str">
            <v>R170133</v>
          </cell>
          <cell r="F1078">
            <v>12550</v>
          </cell>
        </row>
        <row r="1079">
          <cell r="A1079" t="str">
            <v>0521213100015</v>
          </cell>
          <cell r="B1079" t="str">
            <v>05</v>
          </cell>
          <cell r="C1079">
            <v>39082</v>
          </cell>
          <cell r="D1079" t="str">
            <v>21213100015</v>
          </cell>
          <cell r="E1079" t="str">
            <v>R170133</v>
          </cell>
          <cell r="F1079">
            <v>105000</v>
          </cell>
        </row>
        <row r="1080">
          <cell r="A1080" t="str">
            <v>0521213100101</v>
          </cell>
          <cell r="B1080" t="str">
            <v>05</v>
          </cell>
          <cell r="C1080">
            <v>39082</v>
          </cell>
          <cell r="D1080" t="str">
            <v>21213100101</v>
          </cell>
          <cell r="E1080" t="str">
            <v>R170133</v>
          </cell>
          <cell r="F1080">
            <v>20111800</v>
          </cell>
        </row>
        <row r="1081">
          <cell r="A1081" t="str">
            <v>0521213100103</v>
          </cell>
          <cell r="B1081" t="str">
            <v>05</v>
          </cell>
          <cell r="C1081">
            <v>39082</v>
          </cell>
          <cell r="D1081" t="str">
            <v>21213100103</v>
          </cell>
          <cell r="E1081" t="str">
            <v>R170133</v>
          </cell>
          <cell r="F1081">
            <v>34000</v>
          </cell>
        </row>
        <row r="1082">
          <cell r="A1082" t="str">
            <v>0521213100104</v>
          </cell>
          <cell r="B1082" t="str">
            <v>05</v>
          </cell>
          <cell r="C1082">
            <v>39082</v>
          </cell>
          <cell r="D1082" t="str">
            <v>21213100104</v>
          </cell>
          <cell r="E1082" t="str">
            <v>R170133</v>
          </cell>
          <cell r="F1082">
            <v>24645872.91</v>
          </cell>
        </row>
        <row r="1083">
          <cell r="A1083" t="str">
            <v>0521213100105</v>
          </cell>
          <cell r="B1083" t="str">
            <v>05</v>
          </cell>
          <cell r="C1083">
            <v>39082</v>
          </cell>
          <cell r="D1083" t="str">
            <v>21213100105</v>
          </cell>
          <cell r="E1083" t="str">
            <v>R170133</v>
          </cell>
          <cell r="F1083">
            <v>2467557.5499999998</v>
          </cell>
        </row>
        <row r="1084">
          <cell r="A1084" t="str">
            <v>0521213100109</v>
          </cell>
          <cell r="B1084" t="str">
            <v>05</v>
          </cell>
          <cell r="C1084">
            <v>39082</v>
          </cell>
          <cell r="D1084" t="str">
            <v>21213100109</v>
          </cell>
          <cell r="E1084" t="str">
            <v>R170133</v>
          </cell>
          <cell r="F1084">
            <v>9200</v>
          </cell>
        </row>
        <row r="1085">
          <cell r="A1085" t="str">
            <v>0521213100110</v>
          </cell>
          <cell r="B1085" t="str">
            <v>05</v>
          </cell>
          <cell r="C1085">
            <v>39082</v>
          </cell>
          <cell r="D1085" t="str">
            <v>21213100110</v>
          </cell>
          <cell r="E1085" t="str">
            <v>R170133</v>
          </cell>
          <cell r="F1085">
            <v>2618885.83</v>
          </cell>
        </row>
        <row r="1086">
          <cell r="A1086" t="str">
            <v>0521214000102</v>
          </cell>
          <cell r="B1086" t="str">
            <v>05</v>
          </cell>
          <cell r="C1086">
            <v>39082</v>
          </cell>
          <cell r="D1086" t="str">
            <v>21214000102</v>
          </cell>
          <cell r="E1086" t="str">
            <v>R170133</v>
          </cell>
          <cell r="F1086">
            <v>1532227.94</v>
          </cell>
        </row>
        <row r="1087">
          <cell r="A1087" t="str">
            <v>05DEPDIVISAS</v>
          </cell>
          <cell r="B1087" t="str">
            <v>05</v>
          </cell>
          <cell r="C1087">
            <v>39082</v>
          </cell>
          <cell r="D1087" t="str">
            <v>DEPDIVISAS</v>
          </cell>
          <cell r="E1087" t="str">
            <v>R170134</v>
          </cell>
          <cell r="F1087">
            <v>1532227.94</v>
          </cell>
        </row>
        <row r="1088">
          <cell r="A1088" t="str">
            <v>05RESTOPLAZO</v>
          </cell>
          <cell r="B1088" t="str">
            <v>05</v>
          </cell>
          <cell r="C1088">
            <v>39082</v>
          </cell>
          <cell r="D1088" t="str">
            <v>RESTOPLAZO</v>
          </cell>
          <cell r="E1088" t="str">
            <v>R170135</v>
          </cell>
          <cell r="F1088">
            <v>50004866.289999992</v>
          </cell>
        </row>
        <row r="1089">
          <cell r="A1089" t="str">
            <v>0521213100011</v>
          </cell>
          <cell r="B1089" t="str">
            <v>05</v>
          </cell>
          <cell r="C1089">
            <v>39082</v>
          </cell>
          <cell r="D1089" t="str">
            <v>21213100011</v>
          </cell>
          <cell r="E1089" t="str">
            <v>R17500</v>
          </cell>
          <cell r="F1089">
            <v>654000</v>
          </cell>
        </row>
        <row r="1090">
          <cell r="A1090" t="str">
            <v>0511210000001A</v>
          </cell>
          <cell r="B1090" t="str">
            <v>05</v>
          </cell>
          <cell r="C1090">
            <v>39082</v>
          </cell>
          <cell r="D1090" t="str">
            <v>11210000001A</v>
          </cell>
          <cell r="E1090" t="str">
            <v>R2020</v>
          </cell>
          <cell r="F1090">
            <v>5.5879354476928711E-9</v>
          </cell>
        </row>
        <row r="1091">
          <cell r="A1091" t="str">
            <v>0511231000001</v>
          </cell>
          <cell r="B1091" t="str">
            <v>05</v>
          </cell>
          <cell r="C1091">
            <v>39082</v>
          </cell>
          <cell r="D1091" t="str">
            <v>11231000001</v>
          </cell>
          <cell r="E1091" t="str">
            <v>R2040</v>
          </cell>
          <cell r="F1091">
            <v>-6475107.1399999987</v>
          </cell>
        </row>
        <row r="1092">
          <cell r="A1092" t="str">
            <v>0511232000001</v>
          </cell>
          <cell r="B1092" t="str">
            <v>05</v>
          </cell>
          <cell r="C1092">
            <v>39082</v>
          </cell>
          <cell r="D1092" t="str">
            <v>11232000001</v>
          </cell>
          <cell r="E1092" t="str">
            <v>R2040</v>
          </cell>
          <cell r="F1092">
            <v>-939170</v>
          </cell>
        </row>
        <row r="1093">
          <cell r="A1093" t="str">
            <v>0511210000001P</v>
          </cell>
          <cell r="B1093" t="str">
            <v>05</v>
          </cell>
          <cell r="C1093">
            <v>39082</v>
          </cell>
          <cell r="D1093" t="str">
            <v>11210000001P</v>
          </cell>
          <cell r="E1093" t="str">
            <v>R21000</v>
          </cell>
          <cell r="F1093">
            <v>860191336.05626571</v>
          </cell>
        </row>
        <row r="1094">
          <cell r="A1094" t="str">
            <v>0511311000001</v>
          </cell>
          <cell r="B1094" t="str">
            <v>05</v>
          </cell>
          <cell r="C1094">
            <v>39082</v>
          </cell>
          <cell r="D1094" t="str">
            <v>11311000001</v>
          </cell>
          <cell r="E1094" t="str">
            <v>R3010</v>
          </cell>
          <cell r="F1094">
            <v>-30440077.170000002</v>
          </cell>
        </row>
        <row r="1095">
          <cell r="A1095" t="str">
            <v>0511312160017</v>
          </cell>
          <cell r="B1095" t="str">
            <v>05</v>
          </cell>
          <cell r="C1095">
            <v>39082</v>
          </cell>
          <cell r="D1095" t="str">
            <v>11312160017</v>
          </cell>
          <cell r="E1095" t="str">
            <v>R30210</v>
          </cell>
          <cell r="F1095">
            <v>-1063237.47</v>
          </cell>
        </row>
        <row r="1096">
          <cell r="A1096" t="str">
            <v>0511312160018</v>
          </cell>
          <cell r="B1096" t="str">
            <v>05</v>
          </cell>
          <cell r="C1096">
            <v>39082</v>
          </cell>
          <cell r="D1096" t="str">
            <v>11312160018</v>
          </cell>
          <cell r="E1096" t="str">
            <v>R30210</v>
          </cell>
          <cell r="F1096">
            <v>-9058590.3800000008</v>
          </cell>
        </row>
        <row r="1097">
          <cell r="A1097" t="str">
            <v>0511312170043</v>
          </cell>
          <cell r="B1097" t="str">
            <v>05</v>
          </cell>
          <cell r="C1097">
            <v>39082</v>
          </cell>
          <cell r="D1097" t="str">
            <v>11312170043</v>
          </cell>
          <cell r="E1097" t="str">
            <v>R30211</v>
          </cell>
          <cell r="F1097">
            <v>-9055917.3299999982</v>
          </cell>
        </row>
        <row r="1098">
          <cell r="A1098" t="str">
            <v>0511312170044</v>
          </cell>
          <cell r="B1098" t="str">
            <v>05</v>
          </cell>
          <cell r="C1098">
            <v>39082</v>
          </cell>
          <cell r="D1098" t="str">
            <v>11312170044</v>
          </cell>
          <cell r="E1098" t="str">
            <v>R30211</v>
          </cell>
          <cell r="F1098">
            <v>-446179763.00999993</v>
          </cell>
        </row>
        <row r="1099">
          <cell r="A1099" t="str">
            <v>0511312170014</v>
          </cell>
          <cell r="B1099" t="str">
            <v>05</v>
          </cell>
          <cell r="C1099">
            <v>39082</v>
          </cell>
          <cell r="D1099" t="str">
            <v>11312170014</v>
          </cell>
          <cell r="E1099" t="str">
            <v>R30212</v>
          </cell>
          <cell r="F1099">
            <v>-5350450.3099999996</v>
          </cell>
        </row>
        <row r="1100">
          <cell r="A1100" t="str">
            <v>0511312170015</v>
          </cell>
          <cell r="B1100" t="str">
            <v>05</v>
          </cell>
          <cell r="C1100">
            <v>39082</v>
          </cell>
          <cell r="D1100" t="str">
            <v>11312170015</v>
          </cell>
          <cell r="E1100" t="str">
            <v>R30212</v>
          </cell>
          <cell r="F1100">
            <v>-3980551.64</v>
          </cell>
        </row>
        <row r="1101">
          <cell r="A1101" t="str">
            <v>0511312170016</v>
          </cell>
          <cell r="B1101" t="str">
            <v>05</v>
          </cell>
          <cell r="C1101">
            <v>39082</v>
          </cell>
          <cell r="D1101" t="str">
            <v>11312170016</v>
          </cell>
          <cell r="E1101" t="str">
            <v>R30212</v>
          </cell>
          <cell r="F1101">
            <v>-176697403.68000001</v>
          </cell>
        </row>
        <row r="1102">
          <cell r="A1102" t="str">
            <v>0511312170076</v>
          </cell>
          <cell r="B1102" t="str">
            <v>05</v>
          </cell>
          <cell r="C1102">
            <v>39082</v>
          </cell>
          <cell r="D1102" t="str">
            <v>11312170076</v>
          </cell>
          <cell r="E1102" t="str">
            <v>R30212</v>
          </cell>
          <cell r="F1102">
            <v>-691072.2</v>
          </cell>
        </row>
        <row r="1103">
          <cell r="A1103" t="str">
            <v>0511312170007</v>
          </cell>
          <cell r="B1103" t="str">
            <v>05</v>
          </cell>
          <cell r="C1103">
            <v>39082</v>
          </cell>
          <cell r="D1103" t="str">
            <v>11312170007</v>
          </cell>
          <cell r="E1103" t="str">
            <v>R30213</v>
          </cell>
          <cell r="F1103">
            <v>-300097.78000000003</v>
          </cell>
        </row>
        <row r="1104">
          <cell r="A1104" t="str">
            <v>0511312170008</v>
          </cell>
          <cell r="B1104" t="str">
            <v>05</v>
          </cell>
          <cell r="C1104">
            <v>39082</v>
          </cell>
          <cell r="D1104" t="str">
            <v>11312170008</v>
          </cell>
          <cell r="E1104" t="str">
            <v>R30213</v>
          </cell>
          <cell r="F1104">
            <v>-10111209.01</v>
          </cell>
        </row>
        <row r="1105">
          <cell r="A1105" t="str">
            <v>0511312170036</v>
          </cell>
          <cell r="B1105" t="str">
            <v>05</v>
          </cell>
          <cell r="C1105">
            <v>39082</v>
          </cell>
          <cell r="D1105" t="str">
            <v>11312170036</v>
          </cell>
          <cell r="E1105" t="str">
            <v>R30214</v>
          </cell>
          <cell r="F1105">
            <v>-18705865.079999998</v>
          </cell>
        </row>
        <row r="1106">
          <cell r="A1106" t="str">
            <v>0511312170038</v>
          </cell>
          <cell r="B1106" t="str">
            <v>05</v>
          </cell>
          <cell r="C1106">
            <v>39082</v>
          </cell>
          <cell r="D1106" t="str">
            <v>11312170038</v>
          </cell>
          <cell r="E1106" t="str">
            <v>R30214</v>
          </cell>
          <cell r="F1106">
            <v>-46041894.359999999</v>
          </cell>
        </row>
        <row r="1107">
          <cell r="A1107" t="str">
            <v>0511312170039</v>
          </cell>
          <cell r="B1107" t="str">
            <v>05</v>
          </cell>
          <cell r="C1107">
            <v>39082</v>
          </cell>
          <cell r="D1107" t="str">
            <v>11312170039</v>
          </cell>
          <cell r="E1107" t="str">
            <v>R30214</v>
          </cell>
          <cell r="F1107">
            <v>-1250109.08</v>
          </cell>
        </row>
        <row r="1108">
          <cell r="A1108" t="str">
            <v>0511312170040</v>
          </cell>
          <cell r="B1108" t="str">
            <v>05</v>
          </cell>
          <cell r="C1108">
            <v>39082</v>
          </cell>
          <cell r="D1108" t="str">
            <v>11312170040</v>
          </cell>
          <cell r="E1108" t="str">
            <v>R30214</v>
          </cell>
          <cell r="F1108">
            <v>-308913906.89999998</v>
          </cell>
        </row>
        <row r="1109">
          <cell r="A1109" t="str">
            <v>0511312170078</v>
          </cell>
          <cell r="B1109" t="str">
            <v>05</v>
          </cell>
          <cell r="C1109">
            <v>39082</v>
          </cell>
          <cell r="D1109" t="str">
            <v>11312170078</v>
          </cell>
          <cell r="E1109" t="str">
            <v>R30214</v>
          </cell>
          <cell r="F1109">
            <v>-297178482.30000001</v>
          </cell>
        </row>
        <row r="1110">
          <cell r="A1110" t="str">
            <v>0511312170027</v>
          </cell>
          <cell r="B1110" t="str">
            <v>05</v>
          </cell>
          <cell r="C1110">
            <v>39082</v>
          </cell>
          <cell r="D1110" t="str">
            <v>11312170027</v>
          </cell>
          <cell r="E1110" t="str">
            <v>R30215</v>
          </cell>
          <cell r="F1110">
            <v>-12613.66</v>
          </cell>
        </row>
        <row r="1111">
          <cell r="A1111" t="str">
            <v>0511312170028</v>
          </cell>
          <cell r="B1111" t="str">
            <v>05</v>
          </cell>
          <cell r="C1111">
            <v>39082</v>
          </cell>
          <cell r="D1111" t="str">
            <v>11312170028</v>
          </cell>
          <cell r="E1111" t="str">
            <v>R30215</v>
          </cell>
          <cell r="F1111">
            <v>-619346.54</v>
          </cell>
        </row>
        <row r="1112">
          <cell r="A1112" t="str">
            <v>0511312170030</v>
          </cell>
          <cell r="B1112" t="str">
            <v>05</v>
          </cell>
          <cell r="C1112">
            <v>39082</v>
          </cell>
          <cell r="D1112" t="str">
            <v>11312170030</v>
          </cell>
          <cell r="E1112" t="str">
            <v>R30215</v>
          </cell>
          <cell r="F1112">
            <v>-61499.93</v>
          </cell>
        </row>
        <row r="1113">
          <cell r="A1113" t="str">
            <v>0511312170031</v>
          </cell>
          <cell r="B1113" t="str">
            <v>05</v>
          </cell>
          <cell r="C1113">
            <v>39082</v>
          </cell>
          <cell r="D1113" t="str">
            <v>11312170031</v>
          </cell>
          <cell r="E1113" t="str">
            <v>R30215</v>
          </cell>
          <cell r="F1113">
            <v>-8055112.0000000009</v>
          </cell>
        </row>
        <row r="1114">
          <cell r="A1114" t="str">
            <v>0511312170032</v>
          </cell>
          <cell r="B1114" t="str">
            <v>05</v>
          </cell>
          <cell r="C1114">
            <v>39082</v>
          </cell>
          <cell r="D1114" t="str">
            <v>11312170032</v>
          </cell>
          <cell r="E1114" t="str">
            <v>R30215</v>
          </cell>
          <cell r="F1114">
            <v>-5966686.4700000007</v>
          </cell>
        </row>
        <row r="1115">
          <cell r="A1115" t="str">
            <v>0511312170022</v>
          </cell>
          <cell r="B1115" t="str">
            <v>05</v>
          </cell>
          <cell r="C1115">
            <v>39082</v>
          </cell>
          <cell r="D1115" t="str">
            <v>11312170022</v>
          </cell>
          <cell r="E1115" t="str">
            <v>R30216</v>
          </cell>
          <cell r="F1115">
            <v>-261416.28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RTAD"/>
      <sheetName val="Resum"/>
      <sheetName val="Efect"/>
      <sheetName val="Efect2"/>
      <sheetName val="Efect3"/>
      <sheetName val="EvIAct"/>
      <sheetName val="PosInt"/>
      <sheetName val="Ratio1"/>
      <sheetName val="Ev0003"/>
      <sheetName val="Ratio2"/>
      <sheetName val="Ratio3"/>
      <sheetName val="Ratio4"/>
      <sheetName val="Estruc"/>
      <sheetName val="EstrucMin"/>
      <sheetName val="Estruc RRAA"/>
      <sheetName val="Titul"/>
      <sheetName val="Ced1"/>
      <sheetName val="Ced2"/>
      <sheetName val="Ced3"/>
      <sheetName val="ActPas"/>
      <sheetName val="1y3m"/>
      <sheetName val="Est.P"/>
      <sheetName val="K309"/>
      <sheetName val="base datos"/>
      <sheetName val="Estruc_RRAA"/>
      <sheetName val="Est_P"/>
    </sheetNames>
    <sheetDataSet>
      <sheetData sheetId="0" refreshError="1">
        <row r="2">
          <cell r="A2" t="str">
            <v>Caja Sol</v>
          </cell>
        </row>
        <row r="150">
          <cell r="E150">
            <v>19.599142905026142</v>
          </cell>
          <cell r="F150">
            <v>15.43932767302991</v>
          </cell>
          <cell r="G150">
            <v>29.857317885839265</v>
          </cell>
          <cell r="H150">
            <v>28.186389558792023</v>
          </cell>
          <cell r="I150">
            <v>24.612189800286071</v>
          </cell>
          <cell r="J150">
            <v>16</v>
          </cell>
        </row>
        <row r="157">
          <cell r="E157">
            <v>20.933940382156532</v>
          </cell>
          <cell r="F157">
            <v>22.080209393092353</v>
          </cell>
          <cell r="G157">
            <v>34.6202813432635</v>
          </cell>
          <cell r="H157">
            <v>31.529378200391076</v>
          </cell>
          <cell r="I157">
            <v>28.487174537044897</v>
          </cell>
          <cell r="J157">
            <v>14</v>
          </cell>
        </row>
        <row r="164">
          <cell r="E164">
            <v>9.2937885731806009</v>
          </cell>
          <cell r="F164">
            <v>7.0145741093664018</v>
          </cell>
          <cell r="G164">
            <v>13.815907750945131</v>
          </cell>
          <cell r="H164">
            <v>12.046532385935679</v>
          </cell>
          <cell r="I164">
            <v>10.010277238181876</v>
          </cell>
          <cell r="J164">
            <v>11</v>
          </cell>
        </row>
        <row r="171">
          <cell r="E171">
            <v>49.450209864007213</v>
          </cell>
          <cell r="F171">
            <v>48.232104707827226</v>
          </cell>
          <cell r="G171">
            <v>48.65163248777008</v>
          </cell>
          <cell r="H171">
            <v>44.376805081182248</v>
          </cell>
          <cell r="I171">
            <v>42.814482358930981</v>
          </cell>
          <cell r="J171">
            <v>16</v>
          </cell>
        </row>
        <row r="178">
          <cell r="E178">
            <v>10.998109748586334</v>
          </cell>
          <cell r="F178">
            <v>11.228261034959663</v>
          </cell>
          <cell r="G178">
            <v>18.019996208108818</v>
          </cell>
          <cell r="H178">
            <v>15.859112222181379</v>
          </cell>
          <cell r="I178">
            <v>13.359753506315373</v>
          </cell>
          <cell r="J178">
            <v>14</v>
          </cell>
        </row>
        <row r="185">
          <cell r="E185">
            <v>54.787249294280279</v>
          </cell>
          <cell r="F185">
            <v>53.98493753007412</v>
          </cell>
          <cell r="G185">
            <v>54.725896791215348</v>
          </cell>
          <cell r="H185">
            <v>52.227218336890253</v>
          </cell>
          <cell r="I185">
            <v>49.367816191191473</v>
          </cell>
          <cell r="J185">
            <v>16</v>
          </cell>
        </row>
        <row r="212">
          <cell r="B212">
            <v>8.1358815080206703</v>
          </cell>
          <cell r="C212">
            <v>1.8743957301612055</v>
          </cell>
          <cell r="D212">
            <v>3.3494762681334964</v>
          </cell>
          <cell r="E212">
            <v>5.4062481671365061</v>
          </cell>
          <cell r="F212">
            <v>6.3960044556036353</v>
          </cell>
          <cell r="G212">
            <v>13.944221417991615</v>
          </cell>
          <cell r="H212">
            <v>59.924912308609045</v>
          </cell>
          <cell r="I212">
            <v>0.96886014434382628</v>
          </cell>
        </row>
        <row r="221">
          <cell r="B221">
            <v>40.11713389005125</v>
          </cell>
          <cell r="C221">
            <v>2.6973484688797273</v>
          </cell>
          <cell r="D221">
            <v>6.5533338322604928</v>
          </cell>
          <cell r="E221">
            <v>6.8497588956262776</v>
          </cell>
          <cell r="F221">
            <v>7.9060722032391713</v>
          </cell>
          <cell r="G221">
            <v>15.121148540989722</v>
          </cell>
          <cell r="H221">
            <v>18.06461101096302</v>
          </cell>
          <cell r="I221">
            <v>2.6905931579903388</v>
          </cell>
        </row>
        <row r="229">
          <cell r="B229">
            <v>88.965229576329648</v>
          </cell>
          <cell r="C229">
            <v>87.88006414476051</v>
          </cell>
          <cell r="D229">
            <v>100</v>
          </cell>
        </row>
        <row r="230">
          <cell r="B230">
            <v>9.8878439727601179</v>
          </cell>
          <cell r="C230">
            <v>10.860220022285533</v>
          </cell>
          <cell r="D230">
            <v>0</v>
          </cell>
        </row>
        <row r="231">
          <cell r="B231">
            <v>7.8629773934796363</v>
          </cell>
          <cell r="C231">
            <v>8.6362269427689053</v>
          </cell>
          <cell r="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</row>
        <row r="234">
          <cell r="B234">
            <v>54.254628155133979</v>
          </cell>
          <cell r="C234">
            <v>59.590058319616347</v>
          </cell>
          <cell r="D234">
            <v>0</v>
          </cell>
        </row>
        <row r="235">
          <cell r="B235">
            <v>10.829882323828857</v>
          </cell>
          <cell r="C235">
            <v>6.4088705810524509</v>
          </cell>
          <cell r="D235">
            <v>55.786022837212457</v>
          </cell>
        </row>
        <row r="236">
          <cell r="B236">
            <v>3.9587238894917403</v>
          </cell>
          <cell r="C236">
            <v>0</v>
          </cell>
          <cell r="D236">
            <v>44.213977162787543</v>
          </cell>
        </row>
        <row r="237">
          <cell r="B237">
            <v>2.1711738416353201</v>
          </cell>
          <cell r="C237">
            <v>2.3846882790372832</v>
          </cell>
          <cell r="D237">
            <v>0</v>
          </cell>
        </row>
        <row r="238">
          <cell r="B238">
            <v>11.034770423670356</v>
          </cell>
          <cell r="C238">
            <v>12.119935855239486</v>
          </cell>
          <cell r="D238">
            <v>0</v>
          </cell>
        </row>
        <row r="239">
          <cell r="B239">
            <v>11.034770423670356</v>
          </cell>
          <cell r="C239">
            <v>12.119935855239486</v>
          </cell>
          <cell r="D239">
            <v>0</v>
          </cell>
        </row>
        <row r="240">
          <cell r="B240">
            <v>100</v>
          </cell>
          <cell r="C240">
            <v>100</v>
          </cell>
          <cell r="D240">
            <v>100</v>
          </cell>
        </row>
        <row r="245">
          <cell r="B245">
            <v>100</v>
          </cell>
          <cell r="C245">
            <v>0</v>
          </cell>
        </row>
        <row r="246">
          <cell r="B246">
            <v>100</v>
          </cell>
          <cell r="C246">
            <v>0</v>
          </cell>
        </row>
        <row r="247">
          <cell r="B247" t="str">
            <v/>
          </cell>
          <cell r="C247" t="str">
            <v/>
          </cell>
        </row>
        <row r="248">
          <cell r="B248" t="str">
            <v/>
          </cell>
          <cell r="C248" t="str">
            <v/>
          </cell>
        </row>
        <row r="249">
          <cell r="B249">
            <v>100</v>
          </cell>
          <cell r="C249">
            <v>0</v>
          </cell>
        </row>
        <row r="250">
          <cell r="B250">
            <v>53.879151138769096</v>
          </cell>
          <cell r="C250">
            <v>46.120848861230904</v>
          </cell>
        </row>
        <row r="251">
          <cell r="B251">
            <v>0</v>
          </cell>
          <cell r="C251">
            <v>100</v>
          </cell>
        </row>
        <row r="252">
          <cell r="B252">
            <v>100</v>
          </cell>
          <cell r="C252">
            <v>0</v>
          </cell>
        </row>
        <row r="253">
          <cell r="B253">
            <v>100</v>
          </cell>
          <cell r="C253">
            <v>0</v>
          </cell>
        </row>
        <row r="254">
          <cell r="B254">
            <v>100</v>
          </cell>
          <cell r="C25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>
      <selection activeCell="S38" sqref="S38"/>
    </sheetView>
  </sheetViews>
  <sheetFormatPr baseColWidth="10" defaultRowHeight="12.75"/>
  <cols>
    <col min="13" max="13" width="9.42578125" customWidth="1"/>
  </cols>
  <sheetData/>
  <pageMargins left="0.47244094488188981" right="0.19685039370078741" top="0.19685039370078741" bottom="0.15748031496062992" header="0.15748031496062992" footer="0.15748031496062992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O73"/>
  <sheetViews>
    <sheetView showGridLines="0" topLeftCell="A43" zoomScaleNormal="100" workbookViewId="0">
      <selection activeCell="S38" sqref="S38"/>
    </sheetView>
  </sheetViews>
  <sheetFormatPr baseColWidth="10" defaultColWidth="11.42578125" defaultRowHeight="12.75"/>
  <cols>
    <col min="1" max="1" width="6.42578125" style="15" customWidth="1"/>
    <col min="2" max="2" width="2.42578125" style="16" customWidth="1"/>
    <col min="3" max="3" width="45.5703125" style="16" customWidth="1"/>
    <col min="4" max="4" width="1" style="16" customWidth="1"/>
    <col min="5" max="5" width="11.5703125" style="19" customWidth="1"/>
    <col min="6" max="6" width="1" style="16" customWidth="1"/>
    <col min="7" max="7" width="11.5703125" style="19" customWidth="1"/>
    <col min="8" max="8" width="1" style="16" customWidth="1"/>
    <col min="9" max="9" width="11.5703125" style="19" customWidth="1"/>
    <col min="10" max="10" width="1" style="16" customWidth="1"/>
    <col min="11" max="11" width="9.85546875" style="19" customWidth="1"/>
    <col min="12" max="12" width="8.42578125" style="15" customWidth="1"/>
    <col min="13" max="13" width="1" style="15" customWidth="1"/>
    <col min="14" max="14" width="9.85546875" style="19" customWidth="1"/>
    <col min="15" max="15" width="7.5703125" style="15" customWidth="1"/>
    <col min="16" max="16384" width="11.42578125" style="15"/>
  </cols>
  <sheetData>
    <row r="1" spans="1:15">
      <c r="E1" s="17"/>
      <c r="G1" s="18"/>
      <c r="I1" s="18"/>
    </row>
    <row r="2" spans="1:15">
      <c r="E2" s="1"/>
      <c r="G2" s="1"/>
      <c r="I2" s="1"/>
    </row>
    <row r="3" spans="1:15" ht="57" customHeight="1">
      <c r="C3" s="20"/>
      <c r="E3" s="21"/>
      <c r="F3" s="19"/>
      <c r="G3" s="21"/>
      <c r="H3" s="19"/>
      <c r="J3" s="19"/>
      <c r="N3" s="22"/>
    </row>
    <row r="4" spans="1:15" ht="8.4499999999999993" customHeight="1">
      <c r="F4" s="19"/>
      <c r="H4" s="19"/>
      <c r="J4" s="19"/>
      <c r="N4" s="23"/>
    </row>
    <row r="5" spans="1:15" ht="23.25">
      <c r="B5" s="24"/>
      <c r="C5" s="25" t="s">
        <v>21</v>
      </c>
      <c r="D5" s="26" t="s">
        <v>18</v>
      </c>
      <c r="E5" s="27"/>
      <c r="F5" s="19"/>
      <c r="G5" s="27"/>
      <c r="H5" s="19"/>
      <c r="J5" s="19"/>
      <c r="N5" s="28"/>
    </row>
    <row r="6" spans="1:15">
      <c r="B6" s="24"/>
      <c r="C6" s="29" t="s">
        <v>22</v>
      </c>
      <c r="D6" s="26"/>
      <c r="E6" s="28"/>
      <c r="F6" s="26"/>
      <c r="G6" s="28"/>
      <c r="H6" s="26"/>
      <c r="I6" s="28"/>
      <c r="J6" s="26"/>
      <c r="K6" s="28"/>
      <c r="N6" s="28"/>
    </row>
    <row r="7" spans="1:15" ht="15" customHeight="1">
      <c r="B7" s="24"/>
      <c r="C7" s="29"/>
      <c r="D7" s="26"/>
      <c r="E7" s="387">
        <v>44561</v>
      </c>
      <c r="F7" s="26"/>
      <c r="G7" s="387">
        <v>44469</v>
      </c>
      <c r="H7" s="26"/>
      <c r="I7" s="387">
        <v>44196</v>
      </c>
      <c r="J7" s="26"/>
      <c r="K7" s="386" t="s">
        <v>45</v>
      </c>
      <c r="L7" s="386"/>
      <c r="N7" s="386" t="s">
        <v>196</v>
      </c>
      <c r="O7" s="386"/>
    </row>
    <row r="8" spans="1:15" ht="15" customHeight="1">
      <c r="B8" s="24"/>
      <c r="C8" s="30"/>
      <c r="D8" s="26"/>
      <c r="E8" s="388"/>
      <c r="F8" s="26"/>
      <c r="G8" s="388"/>
      <c r="H8" s="26"/>
      <c r="I8" s="388"/>
      <c r="J8" s="26"/>
      <c r="K8" s="376" t="s">
        <v>48</v>
      </c>
      <c r="L8" s="377" t="s">
        <v>19</v>
      </c>
      <c r="N8" s="376" t="s">
        <v>48</v>
      </c>
      <c r="O8" s="378" t="s">
        <v>19</v>
      </c>
    </row>
    <row r="9" spans="1:15" ht="6" customHeight="1">
      <c r="B9" s="24"/>
      <c r="C9" s="24"/>
      <c r="D9" s="31"/>
      <c r="E9" s="24"/>
      <c r="F9" s="31"/>
      <c r="G9" s="24"/>
      <c r="H9" s="31"/>
      <c r="I9" s="24"/>
      <c r="J9" s="31"/>
      <c r="K9" s="24"/>
      <c r="L9" s="24"/>
      <c r="N9" s="24"/>
      <c r="O9" s="24"/>
    </row>
    <row r="10" spans="1:15">
      <c r="C10" s="14" t="s">
        <v>25</v>
      </c>
      <c r="D10" s="31"/>
      <c r="E10" s="14"/>
      <c r="F10" s="31"/>
      <c r="G10" s="14"/>
      <c r="H10" s="31"/>
      <c r="I10" s="14"/>
      <c r="J10" s="31"/>
      <c r="K10" s="14"/>
      <c r="L10" s="14"/>
      <c r="N10" s="14"/>
      <c r="O10" s="14"/>
    </row>
    <row r="11" spans="1:15" ht="6" customHeight="1">
      <c r="B11" s="24"/>
      <c r="C11" s="24"/>
      <c r="D11" s="31"/>
      <c r="E11" s="24"/>
      <c r="F11" s="31"/>
      <c r="G11" s="24"/>
      <c r="H11" s="32"/>
      <c r="I11" s="24"/>
      <c r="J11" s="32"/>
      <c r="K11" s="24"/>
      <c r="L11" s="24"/>
      <c r="N11" s="24"/>
      <c r="O11" s="24"/>
    </row>
    <row r="12" spans="1:15" s="33" customFormat="1">
      <c r="B12" s="34"/>
      <c r="C12" s="35" t="s">
        <v>1</v>
      </c>
      <c r="D12" s="36" t="s">
        <v>18</v>
      </c>
      <c r="E12" s="37">
        <v>672414.24100000004</v>
      </c>
      <c r="F12" s="36"/>
      <c r="G12" s="38">
        <v>519552.20500000002</v>
      </c>
      <c r="H12" s="39"/>
      <c r="I12" s="38">
        <v>610644.43900000001</v>
      </c>
      <c r="J12" s="39"/>
      <c r="K12" s="38">
        <f t="shared" ref="K12:K17" si="0">$E12-I12</f>
        <v>61769.802000000025</v>
      </c>
      <c r="L12" s="11">
        <f t="shared" ref="L12:L17" si="1">IF(I12=0,1,E12/I12-1)</f>
        <v>0.10115510443549636</v>
      </c>
      <c r="N12" s="38"/>
      <c r="O12" s="11"/>
    </row>
    <row r="13" spans="1:15" s="33" customFormat="1" ht="13.5" customHeight="1">
      <c r="B13" s="34"/>
      <c r="C13" s="35" t="s">
        <v>2</v>
      </c>
      <c r="D13" s="36" t="s">
        <v>18</v>
      </c>
      <c r="E13" s="37">
        <v>1370735.9339999999</v>
      </c>
      <c r="F13" s="36"/>
      <c r="G13" s="38">
        <v>1155768.4010000001</v>
      </c>
      <c r="H13" s="39"/>
      <c r="I13" s="38">
        <v>1052379.128</v>
      </c>
      <c r="J13" s="39"/>
      <c r="K13" s="38">
        <f t="shared" si="0"/>
        <v>318356.80599999987</v>
      </c>
      <c r="L13" s="11">
        <f t="shared" si="1"/>
        <v>0.30251151655299635</v>
      </c>
      <c r="N13" s="38"/>
      <c r="O13" s="11"/>
    </row>
    <row r="14" spans="1:15" s="33" customFormat="1">
      <c r="A14" s="41"/>
      <c r="B14" s="34"/>
      <c r="C14" s="35" t="s">
        <v>46</v>
      </c>
      <c r="D14" s="36" t="s">
        <v>18</v>
      </c>
      <c r="E14" s="37">
        <v>776489.98100000003</v>
      </c>
      <c r="F14" s="36"/>
      <c r="G14" s="38">
        <v>728827.93799999997</v>
      </c>
      <c r="H14" s="39"/>
      <c r="I14" s="38">
        <v>478307.91399999999</v>
      </c>
      <c r="J14" s="39"/>
      <c r="K14" s="38">
        <f t="shared" si="0"/>
        <v>298182.06700000004</v>
      </c>
      <c r="L14" s="11">
        <f t="shared" si="1"/>
        <v>0.62341027248819469</v>
      </c>
      <c r="N14" s="38"/>
      <c r="O14" s="11"/>
    </row>
    <row r="15" spans="1:15" s="33" customFormat="1">
      <c r="A15" s="42"/>
      <c r="B15" s="34"/>
      <c r="C15" s="35" t="s">
        <v>3</v>
      </c>
      <c r="D15" s="36" t="s">
        <v>18</v>
      </c>
      <c r="E15" s="37">
        <v>77815.307000000001</v>
      </c>
      <c r="F15" s="36"/>
      <c r="G15" s="38">
        <v>96443.092000000004</v>
      </c>
      <c r="H15" s="39"/>
      <c r="I15" s="38">
        <v>23084.808000000001</v>
      </c>
      <c r="J15" s="39"/>
      <c r="K15" s="38">
        <f t="shared" si="0"/>
        <v>54730.498999999996</v>
      </c>
      <c r="L15" s="11">
        <f t="shared" si="1"/>
        <v>2.3708448863858864</v>
      </c>
      <c r="N15" s="38"/>
      <c r="O15" s="11"/>
    </row>
    <row r="16" spans="1:15" s="33" customFormat="1">
      <c r="A16" s="42"/>
      <c r="B16" s="34"/>
      <c r="C16" s="35" t="s">
        <v>77</v>
      </c>
      <c r="D16" s="36" t="s">
        <v>18</v>
      </c>
      <c r="E16" s="37">
        <v>62625.79</v>
      </c>
      <c r="F16" s="43"/>
      <c r="G16" s="38">
        <v>62319.69</v>
      </c>
      <c r="H16" s="44"/>
      <c r="I16" s="38">
        <v>23759.918000000001</v>
      </c>
      <c r="J16" s="39"/>
      <c r="K16" s="38">
        <f t="shared" si="0"/>
        <v>38865.872000000003</v>
      </c>
      <c r="L16" s="11">
        <f t="shared" si="1"/>
        <v>1.635774668919312</v>
      </c>
      <c r="N16" s="38"/>
      <c r="O16" s="11"/>
    </row>
    <row r="17" spans="1:15" s="33" customFormat="1">
      <c r="A17" s="42"/>
      <c r="B17" s="34"/>
      <c r="C17" s="35" t="s">
        <v>4</v>
      </c>
      <c r="D17" s="36" t="s">
        <v>18</v>
      </c>
      <c r="E17" s="37">
        <v>62625.79</v>
      </c>
      <c r="F17" s="43"/>
      <c r="G17" s="38">
        <v>62319.69</v>
      </c>
      <c r="H17" s="44"/>
      <c r="I17" s="38">
        <v>23759.918000000001</v>
      </c>
      <c r="J17" s="39"/>
      <c r="K17" s="38">
        <f t="shared" si="0"/>
        <v>38865.872000000003</v>
      </c>
      <c r="L17" s="11">
        <f t="shared" si="1"/>
        <v>1.635774668919312</v>
      </c>
      <c r="N17" s="38"/>
      <c r="O17" s="11"/>
    </row>
    <row r="18" spans="1:15" ht="6" customHeight="1">
      <c r="B18" s="24"/>
      <c r="C18" s="24"/>
      <c r="D18" s="31"/>
      <c r="E18" s="24"/>
      <c r="F18" s="31"/>
      <c r="G18" s="24"/>
      <c r="H18" s="32"/>
      <c r="I18" s="24"/>
      <c r="J18" s="32"/>
      <c r="K18" s="24"/>
      <c r="L18" s="24"/>
      <c r="N18" s="24"/>
      <c r="O18" s="24"/>
    </row>
    <row r="19" spans="1:15">
      <c r="C19" s="14" t="s">
        <v>23</v>
      </c>
      <c r="D19" s="31" t="s">
        <v>18</v>
      </c>
      <c r="E19" s="14"/>
      <c r="F19" s="31"/>
      <c r="G19" s="14"/>
      <c r="H19" s="31"/>
      <c r="I19" s="14"/>
      <c r="J19" s="31"/>
      <c r="K19" s="14"/>
      <c r="L19" s="14"/>
      <c r="N19" s="14"/>
      <c r="O19" s="14"/>
    </row>
    <row r="20" spans="1:15" ht="6" customHeight="1">
      <c r="B20" s="24"/>
      <c r="C20" s="24"/>
      <c r="D20" s="31"/>
      <c r="E20" s="24"/>
      <c r="F20" s="31"/>
      <c r="G20" s="24"/>
      <c r="H20" s="31"/>
      <c r="I20" s="24"/>
      <c r="J20" s="31"/>
      <c r="K20" s="24"/>
      <c r="L20" s="24"/>
      <c r="N20" s="24"/>
      <c r="O20" s="24"/>
    </row>
    <row r="21" spans="1:15" s="33" customFormat="1">
      <c r="A21" s="45"/>
      <c r="B21" s="34"/>
      <c r="C21" s="35" t="s">
        <v>0</v>
      </c>
      <c r="D21" s="36" t="s">
        <v>18</v>
      </c>
      <c r="E21" s="37">
        <v>58513026</v>
      </c>
      <c r="F21" s="36"/>
      <c r="G21" s="38">
        <v>57594049</v>
      </c>
      <c r="H21" s="39"/>
      <c r="I21" s="38">
        <v>53617061</v>
      </c>
      <c r="J21" s="39"/>
      <c r="K21" s="38">
        <f t="shared" ref="K21:K25" si="2">$E21-I21</f>
        <v>4895965</v>
      </c>
      <c r="L21" s="11">
        <f>IF(I21=0,1,E21/I21-1)</f>
        <v>9.131356528475143E-2</v>
      </c>
      <c r="N21" s="38">
        <f>$E21-G21</f>
        <v>918977</v>
      </c>
      <c r="O21" s="11">
        <f>IF(G21=0,1,E21/G21-1)</f>
        <v>1.595611032660682E-2</v>
      </c>
    </row>
    <row r="22" spans="1:15" s="33" customFormat="1">
      <c r="A22" s="46"/>
      <c r="B22" s="34"/>
      <c r="C22" s="35" t="s">
        <v>9</v>
      </c>
      <c r="D22" s="36" t="s">
        <v>18</v>
      </c>
      <c r="E22" s="37">
        <v>3594866</v>
      </c>
      <c r="F22" s="36"/>
      <c r="G22" s="38">
        <v>3541672</v>
      </c>
      <c r="H22" s="39"/>
      <c r="I22" s="38">
        <v>3362657</v>
      </c>
      <c r="J22" s="39"/>
      <c r="K22" s="38">
        <f t="shared" si="2"/>
        <v>232209</v>
      </c>
      <c r="L22" s="11">
        <f>IF(I22=0,1,E22/I22-1)</f>
        <v>6.90552143736336E-2</v>
      </c>
      <c r="N22" s="38">
        <f>$E22-G22</f>
        <v>53194</v>
      </c>
      <c r="O22" s="11">
        <f>IF(G22=0,1,E22/G22-1)</f>
        <v>1.5019459735401863E-2</v>
      </c>
    </row>
    <row r="23" spans="1:15" s="33" customFormat="1">
      <c r="B23" s="34"/>
      <c r="C23" s="35" t="s">
        <v>129</v>
      </c>
      <c r="D23" s="36" t="s">
        <v>18</v>
      </c>
      <c r="E23" s="37">
        <v>38740365</v>
      </c>
      <c r="F23" s="36"/>
      <c r="G23" s="38">
        <v>38351887</v>
      </c>
      <c r="H23" s="39"/>
      <c r="I23" s="38">
        <v>35255348</v>
      </c>
      <c r="J23" s="39"/>
      <c r="K23" s="38">
        <f t="shared" si="2"/>
        <v>3485017</v>
      </c>
      <c r="L23" s="11">
        <f>IF(I23=0,1,E23/I23-1)</f>
        <v>9.8850733227764387E-2</v>
      </c>
      <c r="N23" s="38">
        <f>$E23-G23</f>
        <v>388478</v>
      </c>
      <c r="O23" s="11">
        <f>IF(G23=0,1,E23/G23-1)</f>
        <v>1.0129306023455964E-2</v>
      </c>
    </row>
    <row r="24" spans="1:15" s="33" customFormat="1">
      <c r="B24" s="34"/>
      <c r="C24" s="35" t="s">
        <v>44</v>
      </c>
      <c r="D24" s="36"/>
      <c r="E24" s="37">
        <v>6404843</v>
      </c>
      <c r="F24" s="36"/>
      <c r="G24" s="38">
        <v>6114422</v>
      </c>
      <c r="H24" s="39"/>
      <c r="I24" s="38">
        <v>5056227</v>
      </c>
      <c r="J24" s="39"/>
      <c r="K24" s="38">
        <f t="shared" si="2"/>
        <v>1348616</v>
      </c>
      <c r="L24" s="11">
        <f>IF(I24=0,1,E24/I24-1)</f>
        <v>0.26672378435540978</v>
      </c>
      <c r="N24" s="38">
        <f>$E24-G24</f>
        <v>290421</v>
      </c>
      <c r="O24" s="11">
        <f>IF(G24=0,1,E24/G24-1)</f>
        <v>4.7497702971760924E-2</v>
      </c>
    </row>
    <row r="25" spans="1:15" s="33" customFormat="1">
      <c r="A25" s="46"/>
      <c r="B25" s="34"/>
      <c r="C25" s="35" t="s">
        <v>118</v>
      </c>
      <c r="D25" s="36"/>
      <c r="E25" s="37">
        <v>34273040</v>
      </c>
      <c r="F25" s="36"/>
      <c r="G25" s="38">
        <v>33629529</v>
      </c>
      <c r="H25" s="39"/>
      <c r="I25" s="38">
        <v>32545816</v>
      </c>
      <c r="J25" s="39"/>
      <c r="K25" s="38">
        <f t="shared" si="2"/>
        <v>1727224</v>
      </c>
      <c r="L25" s="11">
        <f>IF(I25=0,1,E25/I25-1)</f>
        <v>5.3070539082504586E-2</v>
      </c>
      <c r="N25" s="38">
        <f>$E25-G25</f>
        <v>643511</v>
      </c>
      <c r="O25" s="11">
        <f>IF(G25=0,1,E25/G25-1)</f>
        <v>1.9135296245154088E-2</v>
      </c>
    </row>
    <row r="26" spans="1:15" ht="6" customHeight="1">
      <c r="B26" s="24"/>
      <c r="C26" s="24"/>
      <c r="D26" s="31"/>
      <c r="E26" s="24"/>
      <c r="F26" s="31"/>
      <c r="G26" s="24"/>
      <c r="H26" s="31"/>
      <c r="I26" s="24"/>
      <c r="J26" s="31"/>
      <c r="K26" s="24"/>
      <c r="L26" s="24"/>
      <c r="N26" s="24"/>
      <c r="O26" s="24"/>
    </row>
    <row r="27" spans="1:15">
      <c r="C27" s="14" t="s">
        <v>24</v>
      </c>
      <c r="D27" s="31" t="s">
        <v>18</v>
      </c>
      <c r="E27" s="14"/>
      <c r="F27" s="31"/>
      <c r="G27" s="14"/>
      <c r="H27" s="31"/>
      <c r="I27" s="14"/>
      <c r="J27" s="31"/>
      <c r="K27" s="14"/>
      <c r="L27" s="14"/>
      <c r="N27" s="14"/>
      <c r="O27" s="14"/>
    </row>
    <row r="28" spans="1:15" ht="6" customHeight="1">
      <c r="B28" s="24"/>
      <c r="C28" s="24"/>
      <c r="D28" s="31" t="s">
        <v>18</v>
      </c>
      <c r="E28" s="24"/>
      <c r="F28" s="31"/>
      <c r="G28" s="24"/>
      <c r="H28" s="31"/>
      <c r="I28" s="24"/>
      <c r="J28" s="31"/>
      <c r="K28" s="24"/>
      <c r="L28" s="24"/>
      <c r="N28" s="24"/>
      <c r="O28" s="24"/>
    </row>
    <row r="29" spans="1:15" s="33" customFormat="1">
      <c r="A29" s="46"/>
      <c r="B29" s="34"/>
      <c r="C29" s="35" t="s">
        <v>117</v>
      </c>
      <c r="D29" s="36"/>
      <c r="E29" s="37">
        <v>35584965</v>
      </c>
      <c r="F29" s="36"/>
      <c r="G29" s="38">
        <v>35035801</v>
      </c>
      <c r="H29" s="39"/>
      <c r="I29" s="38">
        <v>34204121</v>
      </c>
      <c r="J29" s="39"/>
      <c r="K29" s="38">
        <f>$E29-I29</f>
        <v>1380844</v>
      </c>
      <c r="L29" s="11">
        <f>IF(I29=0,1,E29/I29-1)</f>
        <v>4.0370691005332304E-2</v>
      </c>
      <c r="N29" s="38">
        <f>$E29-G29</f>
        <v>549164</v>
      </c>
      <c r="O29" s="11">
        <f>IF(G29=0,1,E29/G29-1)</f>
        <v>1.5674366914003146E-2</v>
      </c>
    </row>
    <row r="30" spans="1:15" s="33" customFormat="1">
      <c r="A30" s="46"/>
      <c r="B30" s="34"/>
      <c r="C30" s="35" t="s">
        <v>164</v>
      </c>
      <c r="D30" s="36"/>
      <c r="E30" s="37">
        <v>956518</v>
      </c>
      <c r="F30" s="36"/>
      <c r="G30" s="38">
        <v>964160</v>
      </c>
      <c r="H30" s="39"/>
      <c r="I30" s="38">
        <v>757314</v>
      </c>
      <c r="J30" s="39"/>
      <c r="K30" s="38">
        <f>$E30-I30</f>
        <v>199204</v>
      </c>
      <c r="L30" s="11">
        <f>IF(I30=0,1,E30/I30-1)</f>
        <v>0.26304016563803123</v>
      </c>
      <c r="N30" s="38">
        <f>$E30-G30</f>
        <v>-7642</v>
      </c>
      <c r="O30" s="11">
        <f>IF(G30=0,1,E30/G30-1)</f>
        <v>-7.9260703617657358E-3</v>
      </c>
    </row>
    <row r="31" spans="1:15" s="33" customFormat="1">
      <c r="B31" s="34"/>
      <c r="C31" s="35" t="s">
        <v>70</v>
      </c>
      <c r="D31" s="36"/>
      <c r="E31" s="37">
        <v>1311925</v>
      </c>
      <c r="F31" s="36"/>
      <c r="G31" s="38">
        <v>1406272</v>
      </c>
      <c r="H31" s="39"/>
      <c r="I31" s="38">
        <v>1658305</v>
      </c>
      <c r="J31" s="39"/>
      <c r="K31" s="38">
        <f>$E31-I31</f>
        <v>-346380</v>
      </c>
      <c r="L31" s="11">
        <f>IF(I31=0,1,E31/I31-1)</f>
        <v>-0.20887593054353693</v>
      </c>
      <c r="N31" s="38">
        <f>$E31-G31</f>
        <v>-94347</v>
      </c>
      <c r="O31" s="11">
        <f>IF(G31=0,1,E31/G31-1)</f>
        <v>-6.7090150411869165E-2</v>
      </c>
    </row>
    <row r="32" spans="1:15" s="33" customFormat="1">
      <c r="B32" s="34"/>
      <c r="C32" s="35" t="s">
        <v>184</v>
      </c>
      <c r="D32" s="36"/>
      <c r="E32" s="37">
        <v>5025</v>
      </c>
      <c r="F32" s="36"/>
      <c r="G32" s="38">
        <v>4995</v>
      </c>
      <c r="H32" s="39"/>
      <c r="I32" s="38">
        <v>8570</v>
      </c>
      <c r="J32" s="39"/>
      <c r="K32" s="38">
        <f>$E32-I32</f>
        <v>-3545</v>
      </c>
      <c r="L32" s="11">
        <f>IF(I32=0,1,E32/I32-1)</f>
        <v>-0.41365227537922988</v>
      </c>
      <c r="N32" s="38">
        <f>$E32-G32</f>
        <v>30</v>
      </c>
      <c r="O32" s="11">
        <f>IF(G32=0,1,E32/G32-1)</f>
        <v>6.0060060060060927E-3</v>
      </c>
    </row>
    <row r="33" spans="1:15" s="33" customFormat="1">
      <c r="B33" s="34"/>
      <c r="C33" s="35" t="s">
        <v>171</v>
      </c>
      <c r="D33" s="36"/>
      <c r="E33" s="47">
        <v>3.5999999999999997E-2</v>
      </c>
      <c r="F33" s="48"/>
      <c r="G33" s="49">
        <v>3.9199999999999999E-2</v>
      </c>
      <c r="H33" s="50"/>
      <c r="I33" s="49">
        <v>4.7699999999999999E-2</v>
      </c>
      <c r="J33" s="39"/>
      <c r="K33" s="51">
        <f>($E33-I33)*100</f>
        <v>-1.1700000000000002</v>
      </c>
      <c r="L33" s="52"/>
      <c r="N33" s="51">
        <f>($E33-G33)*100</f>
        <v>-0.32000000000000017</v>
      </c>
      <c r="O33" s="11"/>
    </row>
    <row r="34" spans="1:15" s="33" customFormat="1">
      <c r="B34" s="34"/>
      <c r="C34" s="35" t="s">
        <v>166</v>
      </c>
      <c r="D34" s="36"/>
      <c r="E34" s="47">
        <v>0.71279999999999999</v>
      </c>
      <c r="F34" s="48"/>
      <c r="G34" s="49">
        <v>0.73309999999999997</v>
      </c>
      <c r="H34" s="50"/>
      <c r="I34" s="49">
        <v>0.58919999999999995</v>
      </c>
      <c r="J34" s="39"/>
      <c r="K34" s="51">
        <f>($E34-I34)*100</f>
        <v>12.360000000000005</v>
      </c>
      <c r="L34" s="52"/>
      <c r="N34" s="51">
        <f>($E34-G34)*100</f>
        <v>-2.0299999999999985</v>
      </c>
      <c r="O34" s="52"/>
    </row>
    <row r="35" spans="1:15" s="33" customFormat="1">
      <c r="B35" s="34"/>
      <c r="C35" s="35" t="s">
        <v>230</v>
      </c>
      <c r="D35" s="36"/>
      <c r="E35" s="47">
        <v>0.59919999999999995</v>
      </c>
      <c r="F35" s="48"/>
      <c r="G35" s="49">
        <v>0.67159999999999997</v>
      </c>
      <c r="H35" s="50"/>
      <c r="I35" s="49">
        <v>0.79269999999999996</v>
      </c>
      <c r="J35" s="39"/>
      <c r="K35" s="51">
        <f>($E35-I35)*100</f>
        <v>-19.350000000000001</v>
      </c>
      <c r="L35" s="52"/>
      <c r="N35" s="51">
        <f>($E35-G35)*100</f>
        <v>-7.240000000000002</v>
      </c>
      <c r="O35" s="52"/>
    </row>
    <row r="36" spans="1:15" ht="6" customHeight="1">
      <c r="B36" s="24"/>
      <c r="C36" s="24"/>
      <c r="D36" s="31"/>
      <c r="E36" s="24"/>
      <c r="F36" s="31"/>
      <c r="G36" s="24"/>
      <c r="H36" s="31"/>
      <c r="I36" s="24"/>
      <c r="J36" s="31"/>
      <c r="K36" s="24"/>
      <c r="L36" s="24"/>
      <c r="N36" s="24"/>
      <c r="O36" s="24"/>
    </row>
    <row r="37" spans="1:15">
      <c r="C37" s="14" t="s">
        <v>80</v>
      </c>
      <c r="D37" s="31" t="s">
        <v>18</v>
      </c>
      <c r="E37" s="14"/>
      <c r="F37" s="31"/>
      <c r="G37" s="14"/>
      <c r="H37" s="31"/>
      <c r="I37" s="14"/>
      <c r="J37" s="31"/>
      <c r="K37" s="14"/>
      <c r="L37" s="14"/>
      <c r="N37" s="14"/>
      <c r="O37" s="14"/>
    </row>
    <row r="38" spans="1:15" ht="6" customHeight="1">
      <c r="B38" s="24"/>
      <c r="C38" s="24"/>
      <c r="D38" s="31" t="s">
        <v>18</v>
      </c>
      <c r="E38" s="24"/>
      <c r="F38" s="31"/>
      <c r="G38" s="24"/>
      <c r="H38" s="31"/>
      <c r="I38" s="24"/>
      <c r="J38" s="31"/>
      <c r="K38" s="24"/>
      <c r="L38" s="24"/>
      <c r="N38" s="24"/>
      <c r="O38" s="24"/>
    </row>
    <row r="39" spans="1:15" s="33" customFormat="1">
      <c r="B39" s="46"/>
      <c r="C39" s="35" t="s">
        <v>72</v>
      </c>
      <c r="D39" s="36" t="s">
        <v>18</v>
      </c>
      <c r="E39" s="47">
        <v>0.85709999999999997</v>
      </c>
      <c r="F39" s="36"/>
      <c r="G39" s="49">
        <v>0.84899999999999998</v>
      </c>
      <c r="H39" s="39"/>
      <c r="I39" s="49">
        <v>0.8992</v>
      </c>
      <c r="J39" s="39"/>
      <c r="K39" s="51">
        <f>($E39-I39)*100</f>
        <v>-4.2100000000000026</v>
      </c>
      <c r="L39" s="52"/>
      <c r="N39" s="51">
        <f>($E39-G39)*100</f>
        <v>0.80999999999999961</v>
      </c>
      <c r="O39" s="52"/>
    </row>
    <row r="40" spans="1:15" s="33" customFormat="1">
      <c r="B40" s="46"/>
      <c r="C40" s="35" t="s">
        <v>198</v>
      </c>
      <c r="D40" s="36" t="s">
        <v>18</v>
      </c>
      <c r="E40" s="47">
        <v>2.0605000000000002</v>
      </c>
      <c r="F40" s="36"/>
      <c r="G40" s="49">
        <v>2.5225</v>
      </c>
      <c r="H40" s="39"/>
      <c r="I40" s="49">
        <v>2.3523000000000001</v>
      </c>
      <c r="J40" s="39"/>
      <c r="K40" s="51">
        <f>($E40-I40)*100</f>
        <v>-29.179999999999986</v>
      </c>
      <c r="L40" s="52"/>
      <c r="N40" s="51">
        <f>($E40-G40)*100</f>
        <v>-46.199999999999974</v>
      </c>
      <c r="O40" s="52"/>
    </row>
    <row r="41" spans="1:15" s="33" customFormat="1">
      <c r="B41" s="46"/>
      <c r="C41" s="35" t="s">
        <v>81</v>
      </c>
      <c r="D41" s="36" t="s">
        <v>18</v>
      </c>
      <c r="E41" s="47">
        <v>1.3812</v>
      </c>
      <c r="F41" s="36"/>
      <c r="G41" s="49">
        <v>1.3895999999999999</v>
      </c>
      <c r="H41" s="39"/>
      <c r="I41" s="49">
        <v>1.2857000000000001</v>
      </c>
      <c r="J41" s="39"/>
      <c r="K41" s="51">
        <f>($E41-I41)*100</f>
        <v>9.5499999999999918</v>
      </c>
      <c r="L41" s="52"/>
      <c r="N41" s="51">
        <f>($E41-G41)*100</f>
        <v>-0.83999999999999631</v>
      </c>
      <c r="O41" s="52"/>
    </row>
    <row r="42" spans="1:15" s="33" customFormat="1">
      <c r="A42" s="36"/>
      <c r="B42" s="34"/>
      <c r="C42" s="35" t="s">
        <v>197</v>
      </c>
      <c r="D42" s="36" t="s">
        <v>20</v>
      </c>
      <c r="E42" s="37">
        <v>5695785</v>
      </c>
      <c r="F42" s="36"/>
      <c r="G42" s="38">
        <v>5964502</v>
      </c>
      <c r="H42" s="39"/>
      <c r="I42" s="38">
        <v>3672320</v>
      </c>
      <c r="J42" s="39"/>
      <c r="K42" s="38">
        <f>$E42-I42</f>
        <v>2023465</v>
      </c>
      <c r="L42" s="11">
        <f>IF(I42=0,1,E42/I42-1)</f>
        <v>0.55100454208783556</v>
      </c>
      <c r="N42" s="38">
        <f>$E42-G42</f>
        <v>-268717</v>
      </c>
      <c r="O42" s="11">
        <f>IF(G42=0,1,E42/G42-1)</f>
        <v>-4.5052713537525824E-2</v>
      </c>
    </row>
    <row r="43" spans="1:15" ht="6" customHeight="1">
      <c r="B43" s="24"/>
      <c r="C43" s="24"/>
      <c r="D43" s="31"/>
      <c r="E43" s="24"/>
      <c r="F43" s="31"/>
      <c r="G43" s="24"/>
      <c r="H43" s="31"/>
      <c r="I43" s="24"/>
      <c r="J43" s="31"/>
      <c r="K43" s="24"/>
      <c r="L43" s="24"/>
      <c r="N43" s="24"/>
      <c r="O43" s="24"/>
    </row>
    <row r="44" spans="1:15">
      <c r="C44" s="14" t="s">
        <v>199</v>
      </c>
      <c r="D44" s="31" t="s">
        <v>18</v>
      </c>
      <c r="E44" s="53"/>
      <c r="F44" s="31"/>
      <c r="G44" s="14"/>
      <c r="H44" s="31"/>
      <c r="I44" s="14"/>
      <c r="J44" s="31"/>
      <c r="K44" s="14"/>
      <c r="L44" s="14"/>
      <c r="N44" s="14"/>
      <c r="O44" s="14"/>
    </row>
    <row r="45" spans="1:15" ht="6" customHeight="1">
      <c r="B45" s="24"/>
      <c r="C45" s="24"/>
      <c r="D45" s="31" t="s">
        <v>18</v>
      </c>
      <c r="E45" s="24"/>
      <c r="F45" s="31"/>
      <c r="G45" s="24"/>
      <c r="H45" s="31"/>
      <c r="I45" s="24"/>
      <c r="J45" s="31"/>
      <c r="K45" s="24"/>
      <c r="L45" s="24"/>
      <c r="N45" s="24"/>
      <c r="O45" s="24"/>
    </row>
    <row r="46" spans="1:15" s="33" customFormat="1">
      <c r="B46" s="34"/>
      <c r="C46" s="35" t="s">
        <v>73</v>
      </c>
      <c r="D46" s="36" t="s">
        <v>18</v>
      </c>
      <c r="E46" s="47">
        <v>0.132885</v>
      </c>
      <c r="F46" s="48"/>
      <c r="G46" s="49">
        <v>0.13306699999999999</v>
      </c>
      <c r="H46" s="50"/>
      <c r="I46" s="49">
        <v>0.137882</v>
      </c>
      <c r="J46" s="39"/>
      <c r="K46" s="51">
        <f>($E46-I46)*100</f>
        <v>-0.49970000000000014</v>
      </c>
      <c r="L46" s="52"/>
      <c r="N46" s="51">
        <f>($E46-G46)*100</f>
        <v>-1.8199999999998773E-2</v>
      </c>
      <c r="O46" s="52"/>
    </row>
    <row r="47" spans="1:15" s="33" customFormat="1">
      <c r="A47" s="36"/>
      <c r="B47" s="34"/>
      <c r="C47" s="35" t="s">
        <v>74</v>
      </c>
      <c r="D47" s="36" t="s">
        <v>18</v>
      </c>
      <c r="E47" s="47">
        <v>2.4174999999999999E-2</v>
      </c>
      <c r="F47" s="48"/>
      <c r="G47" s="49">
        <v>2.435E-2</v>
      </c>
      <c r="H47" s="50"/>
      <c r="I47" s="49">
        <v>1.7007999999999999E-2</v>
      </c>
      <c r="J47" s="39"/>
      <c r="K47" s="51">
        <f>($E47-I47)*100</f>
        <v>0.7167</v>
      </c>
      <c r="L47" s="52"/>
      <c r="N47" s="51">
        <f>($E47-G47)*100</f>
        <v>-1.7500000000000154E-2</v>
      </c>
      <c r="O47" s="52"/>
    </row>
    <row r="48" spans="1:15" s="33" customFormat="1">
      <c r="B48" s="34"/>
      <c r="C48" s="35" t="s">
        <v>75</v>
      </c>
      <c r="D48" s="36" t="s">
        <v>20</v>
      </c>
      <c r="E48" s="47">
        <v>0.15706000000000001</v>
      </c>
      <c r="F48" s="48"/>
      <c r="G48" s="49">
        <v>0.157417</v>
      </c>
      <c r="H48" s="50"/>
      <c r="I48" s="49">
        <v>0.154891</v>
      </c>
      <c r="J48" s="39"/>
      <c r="K48" s="51">
        <f>($E48-I48)*100</f>
        <v>0.21690000000000043</v>
      </c>
      <c r="L48" s="52"/>
      <c r="N48" s="51">
        <f>($E48-G48)*100</f>
        <v>-3.5699999999999621E-2</v>
      </c>
      <c r="O48" s="52"/>
    </row>
    <row r="49" spans="1:15" s="33" customFormat="1">
      <c r="B49" s="34"/>
      <c r="C49" s="35" t="s">
        <v>132</v>
      </c>
      <c r="D49" s="36"/>
      <c r="E49" s="47">
        <v>5.4674E-2</v>
      </c>
      <c r="F49" s="48"/>
      <c r="G49" s="49">
        <v>5.5316999999999998E-2</v>
      </c>
      <c r="H49" s="50"/>
      <c r="I49" s="49">
        <v>5.7134999999999998E-2</v>
      </c>
      <c r="J49" s="39"/>
      <c r="K49" s="51">
        <f>($E49-I49)*100</f>
        <v>-0.24609999999999979</v>
      </c>
      <c r="L49" s="52"/>
      <c r="N49" s="51">
        <f>($E49-G49)*100</f>
        <v>-6.4299999999999774E-2</v>
      </c>
      <c r="O49" s="51"/>
    </row>
    <row r="50" spans="1:15" ht="6" customHeight="1">
      <c r="B50" s="24"/>
      <c r="C50" s="24"/>
      <c r="D50" s="31"/>
      <c r="E50" s="54"/>
      <c r="F50" s="55"/>
      <c r="G50" s="54"/>
      <c r="H50" s="55"/>
      <c r="I50" s="54"/>
      <c r="J50" s="31"/>
      <c r="K50" s="24"/>
      <c r="L50" s="24"/>
      <c r="N50" s="24"/>
      <c r="O50" s="24"/>
    </row>
    <row r="51" spans="1:15">
      <c r="C51" s="14" t="s">
        <v>200</v>
      </c>
      <c r="D51" s="31" t="s">
        <v>18</v>
      </c>
      <c r="E51" s="56"/>
      <c r="F51" s="55"/>
      <c r="G51" s="56"/>
      <c r="H51" s="55"/>
      <c r="I51" s="56"/>
      <c r="J51" s="31"/>
      <c r="K51" s="14"/>
      <c r="L51" s="14"/>
      <c r="N51" s="14"/>
      <c r="O51" s="14"/>
    </row>
    <row r="52" spans="1:15" ht="6" customHeight="1">
      <c r="B52" s="24"/>
      <c r="C52" s="24"/>
      <c r="D52" s="31" t="s">
        <v>18</v>
      </c>
      <c r="E52" s="54"/>
      <c r="F52" s="55"/>
      <c r="G52" s="54"/>
      <c r="H52" s="55"/>
      <c r="I52" s="54"/>
      <c r="J52" s="31"/>
      <c r="K52" s="24"/>
      <c r="L52" s="24"/>
      <c r="N52" s="24"/>
      <c r="O52" s="24"/>
    </row>
    <row r="53" spans="1:15" s="33" customFormat="1">
      <c r="B53" s="34"/>
      <c r="C53" s="35" t="s">
        <v>73</v>
      </c>
      <c r="D53" s="36" t="s">
        <v>18</v>
      </c>
      <c r="E53" s="47">
        <v>0.12782399999999999</v>
      </c>
      <c r="F53" s="48"/>
      <c r="G53" s="49">
        <v>0.12684200000000001</v>
      </c>
      <c r="H53" s="50"/>
      <c r="I53" s="49">
        <v>0.13062199999999999</v>
      </c>
      <c r="J53" s="39"/>
      <c r="K53" s="51">
        <f>($E53-I53)*100</f>
        <v>-0.27979999999999949</v>
      </c>
      <c r="L53" s="52"/>
      <c r="N53" s="51">
        <f>($E53-G53)*100</f>
        <v>9.8199999999998289E-2</v>
      </c>
      <c r="O53" s="52"/>
    </row>
    <row r="54" spans="1:15" s="33" customFormat="1">
      <c r="A54" s="36"/>
      <c r="B54" s="34"/>
      <c r="C54" s="35" t="s">
        <v>74</v>
      </c>
      <c r="D54" s="36" t="s">
        <v>18</v>
      </c>
      <c r="E54" s="47">
        <v>2.4209000000000001E-2</v>
      </c>
      <c r="F54" s="48"/>
      <c r="G54" s="49">
        <v>2.4386999999999999E-2</v>
      </c>
      <c r="H54" s="50"/>
      <c r="I54" s="49">
        <v>1.7068E-2</v>
      </c>
      <c r="J54" s="39"/>
      <c r="K54" s="51">
        <f>($E54-I54)*100</f>
        <v>0.71410000000000018</v>
      </c>
      <c r="L54" s="52"/>
      <c r="N54" s="51">
        <f>($E54-G54)*100</f>
        <v>-1.779999999999976E-2</v>
      </c>
      <c r="O54" s="52"/>
    </row>
    <row r="55" spans="1:15" s="33" customFormat="1">
      <c r="B55" s="34"/>
      <c r="C55" s="35" t="s">
        <v>75</v>
      </c>
      <c r="D55" s="36" t="s">
        <v>20</v>
      </c>
      <c r="E55" s="47">
        <v>0.15203</v>
      </c>
      <c r="F55" s="48"/>
      <c r="G55" s="49">
        <v>0.15123</v>
      </c>
      <c r="H55" s="50"/>
      <c r="I55" s="49">
        <v>0.14768999999999999</v>
      </c>
      <c r="J55" s="39"/>
      <c r="K55" s="51">
        <f>($E55-I55)*100</f>
        <v>0.43400000000000105</v>
      </c>
      <c r="L55" s="52"/>
      <c r="N55" s="51">
        <f>($E55-G55)*100</f>
        <v>7.9999999999999516E-2</v>
      </c>
      <c r="O55" s="52"/>
    </row>
    <row r="56" spans="1:15" s="33" customFormat="1">
      <c r="B56" s="34"/>
      <c r="C56" s="35" t="s">
        <v>132</v>
      </c>
      <c r="D56" s="36"/>
      <c r="E56" s="47">
        <v>5.2631999999999998E-2</v>
      </c>
      <c r="F56" s="48"/>
      <c r="G56" s="49">
        <v>5.2787000000000001E-2</v>
      </c>
      <c r="H56" s="50"/>
      <c r="I56" s="49">
        <v>5.4112E-2</v>
      </c>
      <c r="J56" s="39"/>
      <c r="K56" s="51">
        <f>($E56-I56)*100</f>
        <v>-0.14800000000000021</v>
      </c>
      <c r="L56" s="52"/>
      <c r="N56" s="51">
        <f>($E56-G56)*100</f>
        <v>-1.5500000000000236E-2</v>
      </c>
      <c r="O56" s="52"/>
    </row>
    <row r="57" spans="1:15" ht="6" customHeight="1">
      <c r="B57" s="24"/>
      <c r="C57" s="24"/>
      <c r="D57" s="31"/>
      <c r="E57" s="24"/>
      <c r="F57" s="31"/>
      <c r="G57" s="24"/>
      <c r="H57" s="31"/>
      <c r="I57" s="24"/>
      <c r="J57" s="31"/>
      <c r="K57" s="24"/>
      <c r="L57" s="24"/>
      <c r="N57" s="24"/>
      <c r="O57" s="24"/>
    </row>
    <row r="58" spans="1:15">
      <c r="C58" s="14" t="s">
        <v>26</v>
      </c>
      <c r="D58" s="31" t="s">
        <v>18</v>
      </c>
      <c r="E58" s="14"/>
      <c r="F58" s="31"/>
      <c r="G58" s="14"/>
      <c r="H58" s="31"/>
      <c r="I58" s="14"/>
      <c r="J58" s="31"/>
      <c r="K58" s="14"/>
      <c r="L58" s="14"/>
      <c r="N58" s="14"/>
      <c r="O58" s="14"/>
    </row>
    <row r="59" spans="1:15" ht="6" customHeight="1">
      <c r="B59" s="24"/>
      <c r="C59" s="24"/>
      <c r="D59" s="31"/>
      <c r="E59" s="24"/>
      <c r="F59" s="31"/>
      <c r="G59" s="24"/>
      <c r="H59" s="31"/>
      <c r="I59" s="24"/>
      <c r="J59" s="31"/>
      <c r="K59" s="24"/>
      <c r="L59" s="24"/>
      <c r="N59" s="24"/>
      <c r="O59" s="24"/>
    </row>
    <row r="60" spans="1:15" s="33" customFormat="1">
      <c r="B60" s="34"/>
      <c r="C60" s="35" t="s">
        <v>5</v>
      </c>
      <c r="D60" s="36" t="s">
        <v>18</v>
      </c>
      <c r="E60" s="47">
        <v>1.1150000000000001E-3</v>
      </c>
      <c r="F60" s="48"/>
      <c r="G60" s="49">
        <v>1.4989999999999999E-3</v>
      </c>
      <c r="H60" s="50"/>
      <c r="I60" s="49">
        <v>4.6700000000000002E-4</v>
      </c>
      <c r="J60" s="39"/>
      <c r="K60" s="51">
        <f>($E60-I60)*100</f>
        <v>6.480000000000001E-2</v>
      </c>
      <c r="L60" s="52"/>
      <c r="N60" s="51">
        <f>($E60-G60)*100</f>
        <v>-3.8399999999999976E-2</v>
      </c>
      <c r="O60" s="52"/>
    </row>
    <row r="61" spans="1:15" s="33" customFormat="1">
      <c r="B61" s="34"/>
      <c r="C61" s="35" t="s">
        <v>41</v>
      </c>
      <c r="D61" s="36"/>
      <c r="E61" s="47">
        <v>2.5999999999999999E-3</v>
      </c>
      <c r="F61" s="48"/>
      <c r="G61" s="49">
        <v>3.5000000000000001E-3</v>
      </c>
      <c r="H61" s="50"/>
      <c r="I61" s="49">
        <v>1E-3</v>
      </c>
      <c r="J61" s="39"/>
      <c r="K61" s="51">
        <f t="shared" ref="K61:K63" si="3">($E61-I61)*100</f>
        <v>0.15999999999999998</v>
      </c>
      <c r="L61" s="52"/>
      <c r="N61" s="51">
        <f>($E61-G61)*100</f>
        <v>-9.0000000000000024E-2</v>
      </c>
      <c r="O61" s="52"/>
    </row>
    <row r="62" spans="1:15" s="33" customFormat="1">
      <c r="B62" s="34"/>
      <c r="C62" s="35" t="s">
        <v>6</v>
      </c>
      <c r="D62" s="36" t="s">
        <v>18</v>
      </c>
      <c r="E62" s="47">
        <v>1.7999999999999999E-2</v>
      </c>
      <c r="F62" s="48"/>
      <c r="G62" s="49">
        <v>2.41E-2</v>
      </c>
      <c r="H62" s="50"/>
      <c r="I62" s="49">
        <v>7.1000000000000004E-3</v>
      </c>
      <c r="J62" s="39"/>
      <c r="K62" s="51">
        <f>($E62-I62)*100</f>
        <v>1.0899999999999999</v>
      </c>
      <c r="L62" s="52"/>
      <c r="N62" s="51">
        <f>($E62-G62)*100</f>
        <v>-0.6100000000000001</v>
      </c>
      <c r="O62" s="52"/>
    </row>
    <row r="63" spans="1:15" s="33" customFormat="1">
      <c r="A63" s="2"/>
      <c r="B63" s="34"/>
      <c r="C63" s="35" t="s">
        <v>76</v>
      </c>
      <c r="D63" s="36" t="s">
        <v>18</v>
      </c>
      <c r="E63" s="47">
        <v>0.4335</v>
      </c>
      <c r="F63" s="48"/>
      <c r="G63" s="49">
        <v>0.36940000000000001</v>
      </c>
      <c r="H63" s="50"/>
      <c r="I63" s="49">
        <v>0.54549999999999998</v>
      </c>
      <c r="J63" s="39"/>
      <c r="K63" s="51">
        <f t="shared" si="3"/>
        <v>-11.2</v>
      </c>
      <c r="L63" s="52"/>
      <c r="N63" s="51">
        <f>($E63-G63)*100</f>
        <v>6.4099999999999993</v>
      </c>
      <c r="O63" s="52"/>
    </row>
    <row r="64" spans="1:15" ht="6" customHeight="1">
      <c r="B64" s="24"/>
      <c r="C64" s="24"/>
      <c r="D64" s="31"/>
      <c r="E64" s="24"/>
      <c r="F64" s="31"/>
      <c r="G64" s="24"/>
      <c r="H64" s="31"/>
      <c r="I64" s="24"/>
      <c r="J64" s="31"/>
      <c r="K64" s="24"/>
      <c r="L64" s="24"/>
      <c r="N64" s="24"/>
      <c r="O64" s="24"/>
    </row>
    <row r="65" spans="2:15">
      <c r="C65" s="14" t="s">
        <v>27</v>
      </c>
      <c r="D65" s="31" t="s">
        <v>18</v>
      </c>
      <c r="E65" s="14"/>
      <c r="F65" s="31"/>
      <c r="G65" s="14"/>
      <c r="H65" s="31"/>
      <c r="I65" s="14"/>
      <c r="J65" s="31"/>
      <c r="K65" s="14"/>
      <c r="L65" s="14"/>
      <c r="N65" s="14"/>
      <c r="O65" s="14"/>
    </row>
    <row r="66" spans="2:15" ht="6" customHeight="1">
      <c r="B66" s="24"/>
      <c r="C66" s="24"/>
      <c r="D66" s="31"/>
      <c r="E66" s="24"/>
      <c r="F66" s="31"/>
      <c r="G66" s="24"/>
      <c r="H66" s="31"/>
      <c r="I66" s="24"/>
      <c r="J66" s="31"/>
      <c r="K66" s="24"/>
      <c r="L66" s="24"/>
      <c r="N66" s="24"/>
      <c r="O66" s="24"/>
    </row>
    <row r="67" spans="2:15" s="33" customFormat="1">
      <c r="B67" s="34"/>
      <c r="C67" s="35" t="s">
        <v>55</v>
      </c>
      <c r="D67" s="36" t="s">
        <v>18</v>
      </c>
      <c r="E67" s="37">
        <v>1559101</v>
      </c>
      <c r="F67" s="36"/>
      <c r="G67" s="38">
        <v>1529430</v>
      </c>
      <c r="H67" s="39"/>
      <c r="I67" s="38">
        <v>1459536</v>
      </c>
      <c r="J67" s="39"/>
      <c r="K67" s="38">
        <f>$E67-I67</f>
        <v>99565</v>
      </c>
      <c r="L67" s="11">
        <f>IF(I67=0,1,E67/I67-1)</f>
        <v>6.82168853663081E-2</v>
      </c>
      <c r="N67" s="38">
        <f t="shared" ref="N67:N69" si="4">$E67-G67</f>
        <v>29671</v>
      </c>
      <c r="O67" s="11">
        <f t="shared" ref="O67:O69" si="5">IF(G67=0,1,E67/G67-1)</f>
        <v>1.940003792262468E-2</v>
      </c>
    </row>
    <row r="68" spans="2:15" s="33" customFormat="1">
      <c r="B68" s="34"/>
      <c r="C68" s="35" t="s">
        <v>54</v>
      </c>
      <c r="D68" s="36" t="s">
        <v>18</v>
      </c>
      <c r="E68" s="37">
        <v>5317</v>
      </c>
      <c r="F68" s="36"/>
      <c r="G68" s="38">
        <v>5330</v>
      </c>
      <c r="H68" s="39"/>
      <c r="I68" s="38">
        <v>5406</v>
      </c>
      <c r="J68" s="39"/>
      <c r="K68" s="38">
        <f>$E68-I68</f>
        <v>-89</v>
      </c>
      <c r="L68" s="11">
        <f>IF(I68=0,1,E68/I68-1)</f>
        <v>-1.646318904920463E-2</v>
      </c>
      <c r="N68" s="38">
        <f t="shared" si="4"/>
        <v>-13</v>
      </c>
      <c r="O68" s="11">
        <f t="shared" si="5"/>
        <v>-2.4390243902439046E-3</v>
      </c>
    </row>
    <row r="69" spans="2:15" s="33" customFormat="1">
      <c r="B69" s="34"/>
      <c r="C69" s="35" t="s">
        <v>53</v>
      </c>
      <c r="D69" s="36" t="s">
        <v>20</v>
      </c>
      <c r="E69" s="37">
        <v>873</v>
      </c>
      <c r="F69" s="36"/>
      <c r="G69" s="38">
        <v>898</v>
      </c>
      <c r="H69" s="39"/>
      <c r="I69" s="38">
        <v>910</v>
      </c>
      <c r="J69" s="39"/>
      <c r="K69" s="38">
        <f>$E69-I69</f>
        <v>-37</v>
      </c>
      <c r="L69" s="11">
        <f>IF(I69=0,1,E69/I69-1)</f>
        <v>-4.0659340659340626E-2</v>
      </c>
      <c r="N69" s="38">
        <f t="shared" si="4"/>
        <v>-25</v>
      </c>
      <c r="O69" s="11">
        <f t="shared" si="5"/>
        <v>-2.7839643652561197E-2</v>
      </c>
    </row>
    <row r="70" spans="2:15" s="57" customFormat="1" ht="14.25" customHeight="1">
      <c r="B70" s="58"/>
      <c r="C70" s="389"/>
      <c r="D70" s="389"/>
      <c r="E70" s="389"/>
      <c r="F70" s="389"/>
      <c r="G70" s="389"/>
      <c r="H70" s="389"/>
      <c r="I70" s="389"/>
      <c r="J70" s="389"/>
      <c r="K70" s="389"/>
      <c r="L70" s="389"/>
    </row>
    <row r="71" spans="2:15" s="57" customFormat="1" ht="14.25" customHeight="1">
      <c r="B71" s="58"/>
      <c r="C71" s="389"/>
      <c r="D71" s="389"/>
      <c r="E71" s="389"/>
      <c r="F71" s="389"/>
      <c r="G71" s="389"/>
      <c r="H71" s="389"/>
      <c r="I71" s="389"/>
      <c r="J71" s="389"/>
      <c r="K71" s="389"/>
      <c r="L71" s="389"/>
    </row>
    <row r="72" spans="2:15" s="57" customFormat="1" ht="14.25" customHeight="1">
      <c r="B72" s="58"/>
      <c r="C72" s="389"/>
      <c r="D72" s="389"/>
      <c r="E72" s="389"/>
      <c r="F72" s="389"/>
      <c r="G72" s="389"/>
      <c r="H72" s="389"/>
      <c r="I72" s="389"/>
      <c r="J72" s="389"/>
      <c r="K72" s="389"/>
      <c r="L72" s="389"/>
    </row>
    <row r="73" spans="2:15">
      <c r="C73" s="59"/>
      <c r="D73" s="60"/>
      <c r="E73" s="61"/>
      <c r="F73" s="60"/>
      <c r="G73" s="61"/>
      <c r="H73" s="60"/>
      <c r="I73" s="61"/>
      <c r="J73" s="60"/>
      <c r="O73" s="62" t="s">
        <v>153</v>
      </c>
    </row>
  </sheetData>
  <mergeCells count="8">
    <mergeCell ref="N7:O7"/>
    <mergeCell ref="G7:G8"/>
    <mergeCell ref="C72:L72"/>
    <mergeCell ref="C71:L71"/>
    <mergeCell ref="C70:L70"/>
    <mergeCell ref="E7:E8"/>
    <mergeCell ref="I7:I8"/>
    <mergeCell ref="K7:L7"/>
  </mergeCells>
  <phoneticPr fontId="6" type="noConversion"/>
  <pageMargins left="0.35433070866141736" right="0.23622047244094491" top="0.15748031496062992" bottom="0.15748031496062992" header="0" footer="0"/>
  <pageSetup paperSize="9" scale="82" orientation="portrait" r:id="rId1"/>
  <headerFooter alignWithMargins="0"/>
  <ignoredErrors>
    <ignoredError sqref="H22 J22:L22 H23 J23:L23" formula="1"/>
    <ignoredError sqref="H14 J14:L1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5"/>
  <sheetViews>
    <sheetView showGridLines="0" topLeftCell="A34" zoomScaleNormal="100" workbookViewId="0">
      <selection activeCell="S38" sqref="S38"/>
    </sheetView>
  </sheetViews>
  <sheetFormatPr baseColWidth="10" defaultColWidth="11.42578125" defaultRowHeight="12.75"/>
  <cols>
    <col min="1" max="1" width="3.5703125" style="16" customWidth="1"/>
    <col min="2" max="2" width="3.5703125" style="134" customWidth="1"/>
    <col min="3" max="3" width="73.140625" style="132" customWidth="1"/>
    <col min="4" max="4" width="1.42578125" style="16" customWidth="1"/>
    <col min="5" max="5" width="10.5703125" style="19" customWidth="1"/>
    <col min="6" max="6" width="1.42578125" style="16" customWidth="1"/>
    <col min="7" max="7" width="10.5703125" style="19" bestFit="1" customWidth="1"/>
    <col min="8" max="8" width="1.42578125" style="16" customWidth="1"/>
    <col min="9" max="9" width="10.5703125" style="19" customWidth="1"/>
    <col min="10" max="10" width="1.42578125" style="16" customWidth="1"/>
    <col min="11" max="11" width="10" style="19" bestFit="1" customWidth="1"/>
    <col min="12" max="12" width="8.5703125" style="19" customWidth="1"/>
    <col min="13" max="13" width="1.42578125" style="16" customWidth="1"/>
    <col min="14" max="14" width="10" style="344" bestFit="1" customWidth="1"/>
    <col min="15" max="15" width="8.5703125" style="15" customWidth="1"/>
    <col min="16" max="16384" width="11.42578125" style="15"/>
  </cols>
  <sheetData>
    <row r="1" spans="1:15">
      <c r="E1" s="18"/>
      <c r="F1" s="19"/>
      <c r="G1" s="18"/>
      <c r="I1" s="18"/>
    </row>
    <row r="3" spans="1:15" ht="66.75" customHeight="1">
      <c r="C3" s="329"/>
      <c r="D3" s="339"/>
      <c r="E3" s="340"/>
      <c r="F3" s="339"/>
      <c r="H3" s="339"/>
      <c r="J3" s="339"/>
      <c r="M3" s="339"/>
      <c r="N3" s="357"/>
    </row>
    <row r="5" spans="1:15" ht="26.25">
      <c r="A5" s="24"/>
      <c r="C5" s="72" t="s">
        <v>28</v>
      </c>
      <c r="D5" s="341"/>
      <c r="E5" s="338"/>
      <c r="F5" s="341"/>
      <c r="G5" s="168"/>
      <c r="H5" s="341"/>
      <c r="I5" s="168"/>
      <c r="J5" s="341"/>
      <c r="K5" s="168"/>
      <c r="L5" s="168"/>
      <c r="M5" s="341"/>
      <c r="N5" s="342"/>
    </row>
    <row r="6" spans="1:15">
      <c r="A6" s="24"/>
      <c r="C6" s="77" t="s">
        <v>22</v>
      </c>
      <c r="D6" s="341"/>
      <c r="E6" s="343"/>
      <c r="F6" s="341"/>
      <c r="G6" s="168"/>
      <c r="H6" s="341"/>
      <c r="I6" s="168"/>
      <c r="J6" s="341"/>
      <c r="K6" s="168"/>
      <c r="L6" s="168"/>
      <c r="M6" s="341"/>
    </row>
    <row r="7" spans="1:15" ht="15" customHeight="1">
      <c r="A7" s="24"/>
      <c r="C7" s="29"/>
      <c r="D7" s="26"/>
      <c r="E7" s="387">
        <v>44561</v>
      </c>
      <c r="F7" s="26"/>
      <c r="G7" s="387">
        <v>44469</v>
      </c>
      <c r="H7" s="26"/>
      <c r="I7" s="387">
        <v>44196</v>
      </c>
      <c r="J7" s="26"/>
      <c r="K7" s="386" t="s">
        <v>45</v>
      </c>
      <c r="L7" s="386"/>
      <c r="M7" s="26"/>
      <c r="N7" s="386" t="s">
        <v>196</v>
      </c>
      <c r="O7" s="386"/>
    </row>
    <row r="8" spans="1:15" ht="15" customHeight="1">
      <c r="A8" s="24"/>
      <c r="C8" s="30"/>
      <c r="D8" s="26"/>
      <c r="E8" s="388"/>
      <c r="F8" s="26"/>
      <c r="G8" s="388"/>
      <c r="H8" s="26"/>
      <c r="I8" s="388"/>
      <c r="J8" s="26"/>
      <c r="K8" s="376" t="s">
        <v>48</v>
      </c>
      <c r="L8" s="377" t="s">
        <v>19</v>
      </c>
      <c r="M8" s="26"/>
      <c r="N8" s="376" t="s">
        <v>48</v>
      </c>
      <c r="O8" s="378" t="s">
        <v>19</v>
      </c>
    </row>
    <row r="9" spans="1:15" ht="6" customHeight="1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s="358" customFormat="1" ht="14.25" customHeight="1">
      <c r="A10" s="45"/>
      <c r="C10" s="359" t="s">
        <v>89</v>
      </c>
      <c r="D10" s="360" t="s">
        <v>20</v>
      </c>
      <c r="E10" s="361">
        <v>4978130</v>
      </c>
      <c r="F10" s="360"/>
      <c r="G10" s="362">
        <v>4312095</v>
      </c>
      <c r="H10" s="363"/>
      <c r="I10" s="362">
        <v>2693743</v>
      </c>
      <c r="J10" s="363"/>
      <c r="K10" s="38">
        <f t="shared" ref="K10:K12" si="0">$E10-I10</f>
        <v>2284387</v>
      </c>
      <c r="L10" s="11">
        <f>IF(AND(I10=0,E10=0),0,IF(AND(I10=0,E10&gt;0),1,E10/I10-1))</f>
        <v>0.84803450069290198</v>
      </c>
      <c r="M10" s="293"/>
      <c r="N10" s="38">
        <f>$E10-G10</f>
        <v>666035</v>
      </c>
      <c r="O10" s="11">
        <f>IF(AND(G10=0,E10=0),0,IF(AND(G10=0,E10&gt;0),1,E10/G10-1))</f>
        <v>0.1544574041156328</v>
      </c>
    </row>
    <row r="11" spans="1:15" s="358" customFormat="1">
      <c r="A11" s="45"/>
      <c r="C11" s="359" t="s">
        <v>176</v>
      </c>
      <c r="D11" s="360" t="s">
        <v>20</v>
      </c>
      <c r="E11" s="361">
        <v>1131</v>
      </c>
      <c r="F11" s="360"/>
      <c r="G11" s="362">
        <v>1514</v>
      </c>
      <c r="H11" s="363"/>
      <c r="I11" s="362">
        <v>2976</v>
      </c>
      <c r="J11" s="363"/>
      <c r="K11" s="38">
        <f t="shared" si="0"/>
        <v>-1845</v>
      </c>
      <c r="L11" s="11">
        <f>IF(AND(I11=0,E11=0),0,IF(AND(I11=0,E11&gt;0),1,E11/I11-1))</f>
        <v>-0.61995967741935476</v>
      </c>
      <c r="M11" s="293"/>
      <c r="N11" s="38">
        <f>$E11-G11</f>
        <v>-383</v>
      </c>
      <c r="O11" s="11">
        <f>IF(AND(G11=0,E11=0),0,IF(AND(G11=0,E11&gt;0),1,E11/G11-1))</f>
        <v>-0.25297225891677677</v>
      </c>
    </row>
    <row r="12" spans="1:15" s="358" customFormat="1" ht="25.5">
      <c r="A12" s="45"/>
      <c r="C12" s="359" t="s">
        <v>177</v>
      </c>
      <c r="D12" s="360" t="s">
        <v>20</v>
      </c>
      <c r="E12" s="361">
        <v>462548</v>
      </c>
      <c r="F12" s="360"/>
      <c r="G12" s="362">
        <v>456651</v>
      </c>
      <c r="H12" s="363"/>
      <c r="I12" s="362">
        <v>437990</v>
      </c>
      <c r="J12" s="363"/>
      <c r="K12" s="38">
        <f t="shared" si="0"/>
        <v>24558</v>
      </c>
      <c r="L12" s="11">
        <f>IF(AND(I12=0,E12=0),0,IF(AND(I12=0,E12&gt;0),1,E12/I12-1))</f>
        <v>5.6069773282495072E-2</v>
      </c>
      <c r="M12" s="293"/>
      <c r="N12" s="38">
        <f>$E12-G12</f>
        <v>5897</v>
      </c>
      <c r="O12" s="11">
        <f>IF(AND(G12=0,E12=0),0,IF(AND(G12=0,E12&gt;0),1,E12/G12-1))</f>
        <v>1.2913581706817778E-2</v>
      </c>
    </row>
    <row r="13" spans="1:15" s="358" customFormat="1">
      <c r="A13" s="45"/>
      <c r="C13" s="364" t="s">
        <v>123</v>
      </c>
      <c r="D13" s="360"/>
      <c r="E13" s="361"/>
      <c r="F13" s="360"/>
      <c r="G13" s="362"/>
      <c r="H13" s="363"/>
      <c r="I13" s="362"/>
      <c r="J13" s="363"/>
      <c r="K13" s="362"/>
      <c r="L13" s="365"/>
      <c r="M13" s="363"/>
      <c r="N13" s="362"/>
      <c r="O13" s="365"/>
    </row>
    <row r="14" spans="1:15" s="358" customFormat="1">
      <c r="A14" s="45"/>
      <c r="C14" s="364" t="s">
        <v>124</v>
      </c>
      <c r="D14" s="360"/>
      <c r="E14" s="361">
        <v>349683</v>
      </c>
      <c r="F14" s="360"/>
      <c r="G14" s="362">
        <v>349071</v>
      </c>
      <c r="H14" s="363"/>
      <c r="I14" s="362">
        <v>317524</v>
      </c>
      <c r="J14" s="363"/>
      <c r="K14" s="38">
        <f t="shared" ref="K14:K15" si="1">$E14-I14</f>
        <v>32159</v>
      </c>
      <c r="L14" s="11">
        <f>IF(AND(I14=0,E14=0),0,IF(AND(I14=0,E14&gt;0),1,E14/I14-1))</f>
        <v>0.10128053312505503</v>
      </c>
      <c r="M14" s="293"/>
      <c r="N14" s="38">
        <f>$E14-G14</f>
        <v>612</v>
      </c>
      <c r="O14" s="11">
        <f>IF(AND(G14=0,E14=0),0,IF(AND(G14=0,E14&gt;0),1,E14/G14-1))</f>
        <v>1.7532249886125228E-3</v>
      </c>
    </row>
    <row r="15" spans="1:15" s="358" customFormat="1">
      <c r="A15" s="45"/>
      <c r="C15" s="359" t="s">
        <v>90</v>
      </c>
      <c r="D15" s="360" t="s">
        <v>20</v>
      </c>
      <c r="E15" s="361">
        <v>0</v>
      </c>
      <c r="F15" s="360"/>
      <c r="G15" s="362">
        <v>0</v>
      </c>
      <c r="H15" s="363"/>
      <c r="I15" s="362">
        <v>0</v>
      </c>
      <c r="J15" s="363"/>
      <c r="K15" s="38">
        <f t="shared" si="1"/>
        <v>0</v>
      </c>
      <c r="L15" s="11">
        <f>IF(AND(I15=0,E15=0),0,IF(AND(I15=0,E15&gt;0),1,E15/I15-1))</f>
        <v>0</v>
      </c>
      <c r="M15" s="293"/>
      <c r="N15" s="38">
        <f>$E15-G15</f>
        <v>0</v>
      </c>
      <c r="O15" s="11">
        <f>IF(AND(G15=0,E15=0),0,IF(AND(G15=0,E15&gt;0),1,E15/G15-1))</f>
        <v>0</v>
      </c>
    </row>
    <row r="16" spans="1:15" s="358" customFormat="1" ht="14.25" customHeight="1">
      <c r="A16" s="45"/>
      <c r="C16" s="364" t="s">
        <v>123</v>
      </c>
      <c r="D16" s="360" t="s">
        <v>20</v>
      </c>
      <c r="E16" s="366"/>
      <c r="F16" s="360"/>
      <c r="G16" s="367"/>
      <c r="H16" s="363"/>
      <c r="I16" s="367"/>
      <c r="J16" s="363"/>
      <c r="K16" s="362"/>
      <c r="L16" s="365"/>
      <c r="M16" s="363"/>
      <c r="N16" s="362"/>
      <c r="O16" s="365"/>
    </row>
    <row r="17" spans="1:15" s="358" customFormat="1" ht="14.25" customHeight="1">
      <c r="A17" s="45"/>
      <c r="C17" s="364" t="s">
        <v>124</v>
      </c>
      <c r="D17" s="360" t="s">
        <v>20</v>
      </c>
      <c r="E17" s="361">
        <v>0</v>
      </c>
      <c r="F17" s="360"/>
      <c r="G17" s="362">
        <v>0</v>
      </c>
      <c r="H17" s="363"/>
      <c r="I17" s="362">
        <v>0</v>
      </c>
      <c r="J17" s="363"/>
      <c r="K17" s="38">
        <f t="shared" ref="K17:K19" si="2">$E17-I17</f>
        <v>0</v>
      </c>
      <c r="L17" s="11">
        <f>IF(AND(I17=0,E17=0),0,IF(AND(I17=0,E17&gt;0),1,E17/I17-1))</f>
        <v>0</v>
      </c>
      <c r="M17" s="293"/>
      <c r="N17" s="38">
        <f>$E17-G17</f>
        <v>0</v>
      </c>
      <c r="O17" s="11">
        <f>IF(AND(G17=0,E17=0),0,IF(AND(G17=0,E17&gt;0),1,E17/G17-1))</f>
        <v>0</v>
      </c>
    </row>
    <row r="18" spans="1:15" s="358" customFormat="1" ht="14.25" customHeight="1">
      <c r="A18" s="45"/>
      <c r="C18" s="359" t="s">
        <v>179</v>
      </c>
      <c r="D18" s="360"/>
      <c r="E18" s="361">
        <v>570205</v>
      </c>
      <c r="F18" s="360"/>
      <c r="G18" s="362">
        <v>772237</v>
      </c>
      <c r="H18" s="363"/>
      <c r="I18" s="362">
        <v>2297766</v>
      </c>
      <c r="J18" s="363"/>
      <c r="K18" s="38">
        <f t="shared" si="2"/>
        <v>-1727561</v>
      </c>
      <c r="L18" s="11">
        <f>IF(AND(I18=0,E18=0),0,IF(AND(I18=0,E18&gt;0),1,E18/I18-1))</f>
        <v>-0.75184374736156778</v>
      </c>
      <c r="M18" s="293"/>
      <c r="N18" s="38">
        <f>$E18-G18</f>
        <v>-202032</v>
      </c>
      <c r="O18" s="11">
        <f>IF(AND(G18=0,E18=0),0,IF(AND(G18=0,E18&gt;0),1,E18/G18-1))</f>
        <v>-0.26161916613682068</v>
      </c>
    </row>
    <row r="19" spans="1:15" s="358" customFormat="1" ht="14.25" customHeight="1">
      <c r="A19" s="45"/>
      <c r="C19" s="359" t="s">
        <v>178</v>
      </c>
      <c r="D19" s="360" t="s">
        <v>20</v>
      </c>
      <c r="E19" s="361">
        <v>48561611</v>
      </c>
      <c r="F19" s="360"/>
      <c r="G19" s="362">
        <v>47806473</v>
      </c>
      <c r="H19" s="363"/>
      <c r="I19" s="362">
        <v>44245963</v>
      </c>
      <c r="J19" s="363"/>
      <c r="K19" s="38">
        <f t="shared" si="2"/>
        <v>4315648</v>
      </c>
      <c r="L19" s="11">
        <f>IF(AND(I19=0,E19=0),0,IF(AND(I19=0,E19&gt;0),1,E19/I19-1))</f>
        <v>9.7537666882739016E-2</v>
      </c>
      <c r="M19" s="293"/>
      <c r="N19" s="38">
        <f>$E19-G19</f>
        <v>755138</v>
      </c>
      <c r="O19" s="11">
        <f>IF(AND(G19=0,E19=0),0,IF(AND(G19=0,E19&gt;0),1,E19/G19-1))</f>
        <v>1.5795727076540533E-2</v>
      </c>
    </row>
    <row r="20" spans="1:15" s="358" customFormat="1" ht="14.25" customHeight="1">
      <c r="A20" s="45"/>
      <c r="C20" s="364" t="s">
        <v>123</v>
      </c>
      <c r="D20" s="360" t="s">
        <v>20</v>
      </c>
      <c r="E20" s="366"/>
      <c r="F20" s="360"/>
      <c r="G20" s="367"/>
      <c r="H20" s="363"/>
      <c r="I20" s="367"/>
      <c r="J20" s="363"/>
      <c r="K20" s="362"/>
      <c r="L20" s="365"/>
      <c r="M20" s="363"/>
      <c r="N20" s="362"/>
      <c r="O20" s="365"/>
    </row>
    <row r="21" spans="1:15" s="358" customFormat="1" ht="14.25" customHeight="1">
      <c r="A21" s="45"/>
      <c r="C21" s="364" t="s">
        <v>124</v>
      </c>
      <c r="D21" s="360" t="s">
        <v>20</v>
      </c>
      <c r="E21" s="361">
        <v>33808876</v>
      </c>
      <c r="F21" s="360"/>
      <c r="G21" s="362">
        <v>33195299</v>
      </c>
      <c r="H21" s="363"/>
      <c r="I21" s="362">
        <v>32435695</v>
      </c>
      <c r="J21" s="363"/>
      <c r="K21" s="38">
        <f t="shared" ref="K21:K29" si="3">$E21-I21</f>
        <v>1373181</v>
      </c>
      <c r="L21" s="11">
        <f t="shared" ref="L21:L29" si="4">IF(AND(I21=0,E21=0),0,IF(AND(I21=0,E21&gt;0),1,E21/I21-1))</f>
        <v>4.233548872623194E-2</v>
      </c>
      <c r="M21" s="293"/>
      <c r="N21" s="38">
        <f t="shared" ref="N21:N29" si="5">$E21-G21</f>
        <v>613577</v>
      </c>
      <c r="O21" s="11">
        <f t="shared" ref="O21:O29" si="6">IF(AND(G21=0,E21=0),0,IF(AND(G21=0,E21&gt;0),1,E21/G21-1))</f>
        <v>1.8483852186419458E-2</v>
      </c>
    </row>
    <row r="22" spans="1:15" s="358" customFormat="1" ht="14.25" customHeight="1">
      <c r="A22" s="46"/>
      <c r="C22" s="359" t="s">
        <v>91</v>
      </c>
      <c r="D22" s="360" t="s">
        <v>20</v>
      </c>
      <c r="E22" s="361">
        <v>606871</v>
      </c>
      <c r="F22" s="360"/>
      <c r="G22" s="362">
        <v>601008</v>
      </c>
      <c r="H22" s="363"/>
      <c r="I22" s="362">
        <v>0</v>
      </c>
      <c r="J22" s="363"/>
      <c r="K22" s="38">
        <f t="shared" si="3"/>
        <v>606871</v>
      </c>
      <c r="L22" s="11">
        <f t="shared" si="4"/>
        <v>1</v>
      </c>
      <c r="M22" s="293"/>
      <c r="N22" s="38">
        <f t="shared" si="5"/>
        <v>5863</v>
      </c>
      <c r="O22" s="11">
        <f t="shared" si="6"/>
        <v>9.7552777999627693E-3</v>
      </c>
    </row>
    <row r="23" spans="1:15" s="358" customFormat="1" ht="14.25" customHeight="1">
      <c r="A23" s="45"/>
      <c r="C23" s="359" t="s">
        <v>92</v>
      </c>
      <c r="D23" s="360" t="s">
        <v>20</v>
      </c>
      <c r="E23" s="361">
        <v>106383</v>
      </c>
      <c r="F23" s="360"/>
      <c r="G23" s="362">
        <v>121172</v>
      </c>
      <c r="H23" s="363"/>
      <c r="I23" s="362">
        <v>101357</v>
      </c>
      <c r="J23" s="363"/>
      <c r="K23" s="38">
        <f t="shared" si="3"/>
        <v>5026</v>
      </c>
      <c r="L23" s="11">
        <f t="shared" si="4"/>
        <v>4.9587103012125544E-2</v>
      </c>
      <c r="M23" s="293"/>
      <c r="N23" s="38">
        <f t="shared" si="5"/>
        <v>-14789</v>
      </c>
      <c r="O23" s="11">
        <f t="shared" si="6"/>
        <v>-0.12204964843363153</v>
      </c>
    </row>
    <row r="24" spans="1:15" s="358" customFormat="1" ht="14.25" customHeight="1">
      <c r="A24" s="45"/>
      <c r="C24" s="359" t="s">
        <v>93</v>
      </c>
      <c r="D24" s="360"/>
      <c r="E24" s="361">
        <v>959451</v>
      </c>
      <c r="F24" s="360"/>
      <c r="G24" s="362">
        <v>1009071</v>
      </c>
      <c r="H24" s="363"/>
      <c r="I24" s="362">
        <v>1046035</v>
      </c>
      <c r="J24" s="363"/>
      <c r="K24" s="38">
        <f t="shared" si="3"/>
        <v>-86584</v>
      </c>
      <c r="L24" s="11">
        <f t="shared" si="4"/>
        <v>-8.2773520962491687E-2</v>
      </c>
      <c r="M24" s="293"/>
      <c r="N24" s="38">
        <f t="shared" si="5"/>
        <v>-49620</v>
      </c>
      <c r="O24" s="11">
        <f t="shared" si="6"/>
        <v>-4.9173943161581302E-2</v>
      </c>
    </row>
    <row r="25" spans="1:15" s="358" customFormat="1" ht="14.25" customHeight="1">
      <c r="A25" s="45"/>
      <c r="C25" s="359" t="s">
        <v>94</v>
      </c>
      <c r="D25" s="360" t="s">
        <v>20</v>
      </c>
      <c r="E25" s="361">
        <v>172704</v>
      </c>
      <c r="F25" s="360"/>
      <c r="G25" s="362">
        <v>160232</v>
      </c>
      <c r="H25" s="363"/>
      <c r="I25" s="362">
        <v>200632</v>
      </c>
      <c r="J25" s="363"/>
      <c r="K25" s="38">
        <f t="shared" si="3"/>
        <v>-27928</v>
      </c>
      <c r="L25" s="11">
        <f t="shared" si="4"/>
        <v>-0.13920012759679412</v>
      </c>
      <c r="M25" s="293"/>
      <c r="N25" s="38">
        <f t="shared" si="5"/>
        <v>12472</v>
      </c>
      <c r="O25" s="11">
        <f t="shared" si="6"/>
        <v>7.7837136152578701E-2</v>
      </c>
    </row>
    <row r="26" spans="1:15" s="358" customFormat="1">
      <c r="A26" s="45"/>
      <c r="C26" s="359" t="s">
        <v>95</v>
      </c>
      <c r="D26" s="360" t="s">
        <v>20</v>
      </c>
      <c r="E26" s="361">
        <v>1159585</v>
      </c>
      <c r="F26" s="360"/>
      <c r="G26" s="362">
        <v>1178847</v>
      </c>
      <c r="H26" s="363"/>
      <c r="I26" s="362">
        <v>1151899</v>
      </c>
      <c r="J26" s="363"/>
      <c r="K26" s="38">
        <f t="shared" si="3"/>
        <v>7686</v>
      </c>
      <c r="L26" s="11">
        <f t="shared" si="4"/>
        <v>6.6724599986631716E-3</v>
      </c>
      <c r="M26" s="293"/>
      <c r="N26" s="38">
        <f t="shared" si="5"/>
        <v>-19262</v>
      </c>
      <c r="O26" s="11">
        <f t="shared" si="6"/>
        <v>-1.6339694633824453E-2</v>
      </c>
    </row>
    <row r="27" spans="1:15" s="358" customFormat="1">
      <c r="A27" s="45"/>
      <c r="C27" s="359" t="s">
        <v>33</v>
      </c>
      <c r="D27" s="360" t="s">
        <v>20</v>
      </c>
      <c r="E27" s="361">
        <v>779791</v>
      </c>
      <c r="F27" s="360"/>
      <c r="G27" s="362">
        <v>948238</v>
      </c>
      <c r="H27" s="363"/>
      <c r="I27" s="362">
        <v>1120474</v>
      </c>
      <c r="J27" s="363"/>
      <c r="K27" s="38">
        <f t="shared" si="3"/>
        <v>-340683</v>
      </c>
      <c r="L27" s="11">
        <f t="shared" si="4"/>
        <v>-0.30405257060851032</v>
      </c>
      <c r="M27" s="293"/>
      <c r="N27" s="38">
        <f t="shared" si="5"/>
        <v>-168447</v>
      </c>
      <c r="O27" s="11">
        <f t="shared" si="6"/>
        <v>-0.1776421109468298</v>
      </c>
    </row>
    <row r="28" spans="1:15" s="358" customFormat="1" ht="25.5">
      <c r="A28" s="45"/>
      <c r="C28" s="359" t="s">
        <v>180</v>
      </c>
      <c r="D28" s="360"/>
      <c r="E28" s="361">
        <v>154616</v>
      </c>
      <c r="F28" s="360"/>
      <c r="G28" s="362">
        <v>226512</v>
      </c>
      <c r="H28" s="363"/>
      <c r="I28" s="362">
        <v>318226</v>
      </c>
      <c r="J28" s="363"/>
      <c r="K28" s="38">
        <f t="shared" si="3"/>
        <v>-163610</v>
      </c>
      <c r="L28" s="11">
        <f t="shared" si="4"/>
        <v>-0.51413146631639151</v>
      </c>
      <c r="M28" s="293"/>
      <c r="N28" s="38">
        <f t="shared" si="5"/>
        <v>-71896</v>
      </c>
      <c r="O28" s="11">
        <f t="shared" si="6"/>
        <v>-0.31740481740481741</v>
      </c>
    </row>
    <row r="29" spans="1:15" s="368" customFormat="1" ht="14.25" customHeight="1">
      <c r="A29" s="45"/>
      <c r="C29" s="369" t="s">
        <v>49</v>
      </c>
      <c r="D29" s="370"/>
      <c r="E29" s="371">
        <v>58513026</v>
      </c>
      <c r="F29" s="370"/>
      <c r="G29" s="371">
        <v>57594049</v>
      </c>
      <c r="H29" s="370"/>
      <c r="I29" s="371">
        <v>53617061</v>
      </c>
      <c r="J29" s="370"/>
      <c r="K29" s="371">
        <f t="shared" si="3"/>
        <v>4895965</v>
      </c>
      <c r="L29" s="372">
        <f t="shared" si="4"/>
        <v>9.131356528475143E-2</v>
      </c>
      <c r="M29" s="370"/>
      <c r="N29" s="371">
        <f t="shared" si="5"/>
        <v>918977</v>
      </c>
      <c r="O29" s="372">
        <f t="shared" si="6"/>
        <v>1.595611032660682E-2</v>
      </c>
    </row>
    <row r="30" spans="1:15" ht="6" customHeight="1">
      <c r="C30" s="31"/>
      <c r="D30" s="31"/>
      <c r="E30" s="301"/>
      <c r="F30" s="31"/>
      <c r="G30" s="301"/>
      <c r="H30" s="31"/>
      <c r="I30" s="301"/>
      <c r="J30" s="31"/>
      <c r="K30" s="301"/>
      <c r="L30" s="31"/>
      <c r="M30" s="31"/>
      <c r="N30" s="301"/>
      <c r="O30" s="31"/>
    </row>
    <row r="31" spans="1:15" s="33" customFormat="1" ht="14.25" customHeight="1">
      <c r="A31" s="46"/>
      <c r="C31" s="35" t="s">
        <v>181</v>
      </c>
      <c r="D31" s="36" t="s">
        <v>20</v>
      </c>
      <c r="E31" s="37">
        <v>907</v>
      </c>
      <c r="F31" s="36"/>
      <c r="G31" s="38">
        <v>1257</v>
      </c>
      <c r="H31" s="39"/>
      <c r="I31" s="38">
        <v>2609</v>
      </c>
      <c r="J31" s="39"/>
      <c r="K31" s="38">
        <f t="shared" ref="K31:K32" si="7">$E31-I31</f>
        <v>-1702</v>
      </c>
      <c r="L31" s="11">
        <f>IF(AND(I31=0,E31=0),0,IF(AND(I31=0,E31&gt;0),1,E31/I31-1))</f>
        <v>-0.65235722499041771</v>
      </c>
      <c r="M31" s="293"/>
      <c r="N31" s="38">
        <f>$E31-G31</f>
        <v>-350</v>
      </c>
      <c r="O31" s="11">
        <f>IF(AND(G31=0,E31=0),0,IF(AND(G31=0,E31&gt;0),1,E31/G31-1))</f>
        <v>-0.27844073190135243</v>
      </c>
    </row>
    <row r="32" spans="1:15" s="33" customFormat="1" ht="14.25" customHeight="1">
      <c r="A32" s="46"/>
      <c r="C32" s="35" t="s">
        <v>96</v>
      </c>
      <c r="D32" s="36" t="s">
        <v>20</v>
      </c>
      <c r="E32" s="37">
        <v>54246746</v>
      </c>
      <c r="F32" s="36"/>
      <c r="G32" s="38">
        <v>53213924</v>
      </c>
      <c r="H32" s="39"/>
      <c r="I32" s="38">
        <v>49516281</v>
      </c>
      <c r="J32" s="39"/>
      <c r="K32" s="38">
        <f t="shared" si="7"/>
        <v>4730465</v>
      </c>
      <c r="L32" s="11">
        <f>IF(AND(I32=0,E32=0),0,IF(AND(I32=0,E32&gt;0),1,E32/I32-1))</f>
        <v>9.5533527649219074E-2</v>
      </c>
      <c r="M32" s="293"/>
      <c r="N32" s="38">
        <f>$E32-G32</f>
        <v>1032822</v>
      </c>
      <c r="O32" s="11">
        <f>IF(AND(G32=0,E32=0),0,IF(AND(G32=0,E32&gt;0),1,E32/G32-1))</f>
        <v>1.940886749866455E-2</v>
      </c>
    </row>
    <row r="33" spans="1:15" s="33" customFormat="1" ht="14.25" customHeight="1">
      <c r="A33" s="34"/>
      <c r="C33" s="364" t="s">
        <v>123</v>
      </c>
      <c r="D33" s="36" t="s">
        <v>20</v>
      </c>
      <c r="E33" s="373"/>
      <c r="F33" s="36"/>
      <c r="G33" s="374"/>
      <c r="H33" s="39"/>
      <c r="I33" s="374"/>
      <c r="J33" s="39"/>
      <c r="K33" s="38"/>
      <c r="L33" s="11"/>
      <c r="M33" s="39"/>
      <c r="N33" s="38"/>
      <c r="O33" s="11"/>
    </row>
    <row r="34" spans="1:15" s="33" customFormat="1" ht="14.25" customHeight="1">
      <c r="C34" s="375" t="s">
        <v>125</v>
      </c>
      <c r="D34" s="36"/>
      <c r="E34" s="361">
        <v>10269833</v>
      </c>
      <c r="F34" s="360"/>
      <c r="G34" s="362">
        <v>10296517</v>
      </c>
      <c r="H34" s="363"/>
      <c r="I34" s="362">
        <v>9449530</v>
      </c>
      <c r="J34" s="363"/>
      <c r="K34" s="38">
        <f t="shared" ref="K34:K42" si="8">$E34-I34</f>
        <v>820303</v>
      </c>
      <c r="L34" s="11">
        <f t="shared" ref="L34:L43" si="9">IF(AND(I34=0,E34=0),0,IF(AND(I34=0,E34&gt;0),1,E34/I34-1))</f>
        <v>8.6808867742628415E-2</v>
      </c>
      <c r="M34" s="293"/>
      <c r="N34" s="38">
        <f t="shared" ref="N34:N43" si="10">$E34-G34</f>
        <v>-26684</v>
      </c>
      <c r="O34" s="11">
        <f t="shared" ref="O34:O43" si="11">IF(AND(G34=0,E34=0),0,IF(AND(G34=0,E34&gt;0),1,E34/G34-1))</f>
        <v>-2.5915559601368265E-3</v>
      </c>
    </row>
    <row r="35" spans="1:15" s="33" customFormat="1" ht="14.25" customHeight="1">
      <c r="C35" s="375" t="s">
        <v>7</v>
      </c>
      <c r="D35" s="36"/>
      <c r="E35" s="361">
        <v>544356</v>
      </c>
      <c r="F35" s="360"/>
      <c r="G35" s="362">
        <v>0</v>
      </c>
      <c r="H35" s="363"/>
      <c r="I35" s="362">
        <v>1281280</v>
      </c>
      <c r="J35" s="363"/>
      <c r="K35" s="38">
        <f t="shared" si="8"/>
        <v>-736924</v>
      </c>
      <c r="L35" s="11">
        <f t="shared" si="9"/>
        <v>-0.57514672827172819</v>
      </c>
      <c r="M35" s="293"/>
      <c r="N35" s="38">
        <f t="shared" si="10"/>
        <v>544356</v>
      </c>
      <c r="O35" s="11">
        <f t="shared" si="11"/>
        <v>1</v>
      </c>
    </row>
    <row r="36" spans="1:15" s="33" customFormat="1" ht="14.25" customHeight="1">
      <c r="A36" s="34"/>
      <c r="C36" s="375" t="s">
        <v>78</v>
      </c>
      <c r="D36" s="36"/>
      <c r="E36" s="361">
        <v>38740365</v>
      </c>
      <c r="F36" s="360"/>
      <c r="G36" s="362">
        <v>38351887</v>
      </c>
      <c r="H36" s="363"/>
      <c r="I36" s="362">
        <v>35255348</v>
      </c>
      <c r="J36" s="363"/>
      <c r="K36" s="38">
        <f t="shared" si="8"/>
        <v>3485017</v>
      </c>
      <c r="L36" s="11">
        <f t="shared" si="9"/>
        <v>9.8850733227764387E-2</v>
      </c>
      <c r="M36" s="293"/>
      <c r="N36" s="38">
        <f t="shared" si="10"/>
        <v>388478</v>
      </c>
      <c r="O36" s="11">
        <f t="shared" si="11"/>
        <v>1.0129306023455964E-2</v>
      </c>
    </row>
    <row r="37" spans="1:15" s="33" customFormat="1" ht="14.25" customHeight="1">
      <c r="A37" s="34"/>
      <c r="C37" s="375" t="s">
        <v>126</v>
      </c>
      <c r="D37" s="161" t="s">
        <v>20</v>
      </c>
      <c r="E37" s="162">
        <v>2389123</v>
      </c>
      <c r="F37" s="161"/>
      <c r="G37" s="164">
        <v>2417308</v>
      </c>
      <c r="H37" s="167"/>
      <c r="I37" s="164">
        <v>1658758</v>
      </c>
      <c r="J37" s="167"/>
      <c r="K37" s="38">
        <f t="shared" si="8"/>
        <v>730365</v>
      </c>
      <c r="L37" s="11">
        <f t="shared" si="9"/>
        <v>0.44030835118805767</v>
      </c>
      <c r="M37" s="293"/>
      <c r="N37" s="38">
        <f t="shared" si="10"/>
        <v>-28185</v>
      </c>
      <c r="O37" s="11">
        <f t="shared" si="11"/>
        <v>-1.1659664386995727E-2</v>
      </c>
    </row>
    <row r="38" spans="1:15" s="33" customFormat="1" ht="14.25" customHeight="1">
      <c r="A38" s="46"/>
      <c r="C38" s="35" t="s">
        <v>91</v>
      </c>
      <c r="D38" s="36" t="s">
        <v>20</v>
      </c>
      <c r="E38" s="37">
        <v>188706</v>
      </c>
      <c r="F38" s="36"/>
      <c r="G38" s="38">
        <v>155879</v>
      </c>
      <c r="H38" s="39"/>
      <c r="I38" s="38">
        <v>195974</v>
      </c>
      <c r="J38" s="39"/>
      <c r="K38" s="38">
        <f t="shared" si="8"/>
        <v>-7268</v>
      </c>
      <c r="L38" s="11">
        <f t="shared" si="9"/>
        <v>-3.7086552297753816E-2</v>
      </c>
      <c r="M38" s="293"/>
      <c r="N38" s="38">
        <f t="shared" si="10"/>
        <v>32827</v>
      </c>
      <c r="O38" s="11">
        <f t="shared" si="11"/>
        <v>0.21059283161939701</v>
      </c>
    </row>
    <row r="39" spans="1:15" s="33" customFormat="1" ht="14.25" customHeight="1">
      <c r="A39" s="46"/>
      <c r="C39" s="35" t="s">
        <v>97</v>
      </c>
      <c r="D39" s="36" t="s">
        <v>20</v>
      </c>
      <c r="E39" s="37">
        <v>95202</v>
      </c>
      <c r="F39" s="36"/>
      <c r="G39" s="38">
        <v>103196</v>
      </c>
      <c r="H39" s="39"/>
      <c r="I39" s="38">
        <v>81545</v>
      </c>
      <c r="J39" s="39"/>
      <c r="K39" s="38">
        <f t="shared" si="8"/>
        <v>13657</v>
      </c>
      <c r="L39" s="11">
        <f t="shared" si="9"/>
        <v>0.16747807958795757</v>
      </c>
      <c r="M39" s="293"/>
      <c r="N39" s="38">
        <f t="shared" si="10"/>
        <v>-7994</v>
      </c>
      <c r="O39" s="11">
        <f t="shared" si="11"/>
        <v>-7.7464242800108551E-2</v>
      </c>
    </row>
    <row r="40" spans="1:15" s="33" customFormat="1">
      <c r="A40" s="46"/>
      <c r="C40" s="35" t="s">
        <v>98</v>
      </c>
      <c r="D40" s="36" t="s">
        <v>20</v>
      </c>
      <c r="E40" s="37">
        <v>75062</v>
      </c>
      <c r="F40" s="36"/>
      <c r="G40" s="38">
        <v>59514</v>
      </c>
      <c r="H40" s="39"/>
      <c r="I40" s="38">
        <v>81629</v>
      </c>
      <c r="J40" s="39"/>
      <c r="K40" s="38">
        <f t="shared" si="8"/>
        <v>-6567</v>
      </c>
      <c r="L40" s="11">
        <f t="shared" si="9"/>
        <v>-8.0449350108417361E-2</v>
      </c>
      <c r="M40" s="293"/>
      <c r="N40" s="38">
        <f t="shared" si="10"/>
        <v>15548</v>
      </c>
      <c r="O40" s="11">
        <f t="shared" si="11"/>
        <v>0.26124945391000431</v>
      </c>
    </row>
    <row r="41" spans="1:15" s="33" customFormat="1" ht="13.5" customHeight="1">
      <c r="A41" s="46"/>
      <c r="C41" s="35" t="s">
        <v>99</v>
      </c>
      <c r="D41" s="36" t="s">
        <v>20</v>
      </c>
      <c r="E41" s="37">
        <v>327595</v>
      </c>
      <c r="F41" s="36"/>
      <c r="G41" s="38">
        <v>530127</v>
      </c>
      <c r="H41" s="39"/>
      <c r="I41" s="38">
        <v>362240</v>
      </c>
      <c r="J41" s="39"/>
      <c r="K41" s="38">
        <f t="shared" si="8"/>
        <v>-34645</v>
      </c>
      <c r="L41" s="11">
        <f t="shared" si="9"/>
        <v>-9.5641011484098981E-2</v>
      </c>
      <c r="M41" s="293"/>
      <c r="N41" s="38">
        <f t="shared" si="10"/>
        <v>-202532</v>
      </c>
      <c r="O41" s="11">
        <f t="shared" si="11"/>
        <v>-0.38204430259164313</v>
      </c>
    </row>
    <row r="42" spans="1:15" s="33" customFormat="1" ht="14.25" customHeight="1">
      <c r="A42" s="46"/>
      <c r="C42" s="364" t="s">
        <v>100</v>
      </c>
      <c r="D42" s="36" t="s">
        <v>20</v>
      </c>
      <c r="E42" s="37">
        <v>5124</v>
      </c>
      <c r="F42" s="36"/>
      <c r="G42" s="38">
        <v>6187</v>
      </c>
      <c r="H42" s="39"/>
      <c r="I42" s="38">
        <v>7099</v>
      </c>
      <c r="J42" s="39"/>
      <c r="K42" s="38">
        <f t="shared" si="8"/>
        <v>-1975</v>
      </c>
      <c r="L42" s="11">
        <f t="shared" si="9"/>
        <v>-0.27820819833779409</v>
      </c>
      <c r="M42" s="293"/>
      <c r="N42" s="38">
        <f t="shared" si="10"/>
        <v>-1063</v>
      </c>
      <c r="O42" s="11">
        <f t="shared" si="11"/>
        <v>-0.17181186358493616</v>
      </c>
    </row>
    <row r="43" spans="1:15" ht="14.25" customHeight="1">
      <c r="A43" s="46"/>
      <c r="C43" s="14" t="s">
        <v>47</v>
      </c>
      <c r="D43" s="31"/>
      <c r="E43" s="146">
        <v>54934219</v>
      </c>
      <c r="F43" s="31"/>
      <c r="G43" s="146">
        <v>54063897</v>
      </c>
      <c r="H43" s="31"/>
      <c r="I43" s="146">
        <v>50240278</v>
      </c>
      <c r="J43" s="31"/>
      <c r="K43" s="146">
        <f t="shared" ref="K43" si="12">$E43-I43</f>
        <v>4693941</v>
      </c>
      <c r="L43" s="158">
        <f t="shared" si="9"/>
        <v>9.3429837311011621E-2</v>
      </c>
      <c r="M43" s="31"/>
      <c r="N43" s="146">
        <f t="shared" si="10"/>
        <v>870322</v>
      </c>
      <c r="O43" s="158">
        <f t="shared" si="11"/>
        <v>1.6098025638070501E-2</v>
      </c>
    </row>
    <row r="44" spans="1:15" ht="6" customHeight="1">
      <c r="C44" s="31"/>
      <c r="D44" s="31"/>
      <c r="E44" s="301"/>
      <c r="F44" s="31"/>
      <c r="G44" s="301"/>
      <c r="H44" s="31"/>
      <c r="I44" s="301"/>
      <c r="J44" s="31"/>
      <c r="K44" s="301"/>
      <c r="L44" s="31"/>
      <c r="M44" s="31"/>
      <c r="N44" s="301"/>
      <c r="O44" s="31"/>
    </row>
    <row r="45" spans="1:15" s="33" customFormat="1" ht="14.25" customHeight="1">
      <c r="A45" s="34"/>
      <c r="C45" s="35" t="s">
        <v>9</v>
      </c>
      <c r="D45" s="36" t="s">
        <v>20</v>
      </c>
      <c r="E45" s="37">
        <v>3594866</v>
      </c>
      <c r="F45" s="36"/>
      <c r="G45" s="38">
        <v>3541672</v>
      </c>
      <c r="H45" s="39"/>
      <c r="I45" s="38">
        <v>3362657</v>
      </c>
      <c r="J45" s="39"/>
      <c r="K45" s="38">
        <f t="shared" ref="K45" si="13">$E45-I45</f>
        <v>232209</v>
      </c>
      <c r="L45" s="11">
        <f>IF(AND(I45=0,E45=0),0,IF(AND(I45=0,E45&gt;0),1,E45/I45-1))</f>
        <v>6.90552143736336E-2</v>
      </c>
      <c r="M45" s="293"/>
      <c r="N45" s="38">
        <f>$E45-G45</f>
        <v>53194</v>
      </c>
      <c r="O45" s="11">
        <f>IF(AND(G45=0,E45=0),0,IF(AND(G45=0,E45&gt;0),1,E45/G45-1))</f>
        <v>1.5019459735401863E-2</v>
      </c>
    </row>
    <row r="46" spans="1:15" s="33" customFormat="1" ht="14.25" customHeight="1">
      <c r="A46" s="46"/>
      <c r="C46" s="175" t="s">
        <v>123</v>
      </c>
      <c r="D46" s="36"/>
      <c r="E46" s="37"/>
      <c r="F46" s="36"/>
      <c r="G46" s="38"/>
      <c r="H46" s="39"/>
      <c r="I46" s="38"/>
      <c r="J46" s="39"/>
      <c r="K46" s="38"/>
      <c r="L46" s="11"/>
      <c r="M46" s="39"/>
      <c r="N46" s="38"/>
      <c r="O46" s="11"/>
    </row>
    <row r="47" spans="1:15" s="33" customFormat="1" ht="14.25" customHeight="1">
      <c r="A47" s="293"/>
      <c r="C47" s="114" t="s">
        <v>128</v>
      </c>
      <c r="D47" s="36" t="s">
        <v>20</v>
      </c>
      <c r="E47" s="37">
        <v>3222634</v>
      </c>
      <c r="F47" s="36"/>
      <c r="G47" s="38">
        <v>3162407</v>
      </c>
      <c r="H47" s="39"/>
      <c r="I47" s="38">
        <v>3033545</v>
      </c>
      <c r="J47" s="39"/>
      <c r="K47" s="38">
        <f t="shared" ref="K47:K53" si="14">$E47-I47</f>
        <v>189089</v>
      </c>
      <c r="L47" s="11">
        <f>IF(AND(I47=0,E47=0),0,IF(AND(I47=0,E47&gt;0),1,E47/I47-1))</f>
        <v>6.2332683378687248E-2</v>
      </c>
      <c r="M47" s="293"/>
      <c r="N47" s="38">
        <f t="shared" ref="N47:N53" si="15">$E47-G47</f>
        <v>60227</v>
      </c>
      <c r="O47" s="11">
        <f t="shared" ref="O47:O53" si="16">IF(AND(G47=0,E47=0),0,IF(AND(G47=0,E47&gt;0),1,E47/G47-1))</f>
        <v>1.9044670720751666E-2</v>
      </c>
    </row>
    <row r="48" spans="1:15" s="33" customFormat="1">
      <c r="A48" s="293"/>
      <c r="C48" s="114" t="s">
        <v>127</v>
      </c>
      <c r="D48" s="36" t="s">
        <v>20</v>
      </c>
      <c r="E48" s="37">
        <v>318105</v>
      </c>
      <c r="F48" s="36"/>
      <c r="G48" s="38">
        <v>317562</v>
      </c>
      <c r="H48" s="39"/>
      <c r="I48" s="38">
        <v>305352</v>
      </c>
      <c r="J48" s="39"/>
      <c r="K48" s="38">
        <f t="shared" si="14"/>
        <v>12753</v>
      </c>
      <c r="L48" s="11">
        <f>IF(AND(I48=0,E48=0),0,IF(AND(I48=0,E48&gt;0),1,E48/I48-1))</f>
        <v>4.1764913935392611E-2</v>
      </c>
      <c r="M48" s="293"/>
      <c r="N48" s="38">
        <f t="shared" si="15"/>
        <v>543</v>
      </c>
      <c r="O48" s="11">
        <f t="shared" si="16"/>
        <v>1.7099023182873818E-3</v>
      </c>
    </row>
    <row r="49" spans="1:15" s="33" customFormat="1" ht="14.1" customHeight="1">
      <c r="A49" s="34"/>
      <c r="C49" s="114" t="s">
        <v>101</v>
      </c>
      <c r="D49" s="36" t="s">
        <v>20</v>
      </c>
      <c r="E49" s="37">
        <v>62626</v>
      </c>
      <c r="F49" s="43"/>
      <c r="G49" s="38">
        <v>62320</v>
      </c>
      <c r="H49" s="44"/>
      <c r="I49" s="38">
        <v>23760</v>
      </c>
      <c r="J49" s="39"/>
      <c r="K49" s="38">
        <f t="shared" si="14"/>
        <v>38866</v>
      </c>
      <c r="L49" s="11">
        <f>IF(AND(I49=0,E49=0),0,IF(AND(I49=0,E49&gt;0),1,E49/I49-1))</f>
        <v>1.635774410774411</v>
      </c>
      <c r="M49" s="293"/>
      <c r="N49" s="38">
        <f t="shared" si="15"/>
        <v>306</v>
      </c>
      <c r="O49" s="11">
        <f t="shared" si="16"/>
        <v>4.9101412066752115E-3</v>
      </c>
    </row>
    <row r="50" spans="1:15" s="33" customFormat="1" ht="14.1" customHeight="1">
      <c r="A50" s="34"/>
      <c r="C50" s="114" t="s">
        <v>122</v>
      </c>
      <c r="D50" s="36" t="s">
        <v>20</v>
      </c>
      <c r="E50" s="37">
        <v>-8498</v>
      </c>
      <c r="F50" s="36"/>
      <c r="G50" s="38">
        <v>-617</v>
      </c>
      <c r="H50" s="39"/>
      <c r="I50" s="38">
        <v>0</v>
      </c>
      <c r="J50" s="39"/>
      <c r="K50" s="38">
        <f t="shared" si="14"/>
        <v>-8498</v>
      </c>
      <c r="L50" s="11">
        <f>IF(AND(I50=0,E50=0),0,IF(AND(I50=0,E50&lt;0),1,E50/I50-1))</f>
        <v>1</v>
      </c>
      <c r="M50" s="293"/>
      <c r="N50" s="38">
        <f t="shared" si="15"/>
        <v>-7881</v>
      </c>
      <c r="O50" s="11">
        <f>IF(AND(G50=0,E50=0),0,IF(AND(G50=0,E50&lt;0),1,E50/G50-1))</f>
        <v>12.773095623987034</v>
      </c>
    </row>
    <row r="51" spans="1:15" s="33" customFormat="1">
      <c r="A51" s="34"/>
      <c r="C51" s="35" t="s">
        <v>102</v>
      </c>
      <c r="D51" s="36"/>
      <c r="E51" s="37">
        <v>-16059</v>
      </c>
      <c r="F51" s="36"/>
      <c r="G51" s="38">
        <v>-11520</v>
      </c>
      <c r="H51" s="39"/>
      <c r="I51" s="38">
        <v>14126</v>
      </c>
      <c r="J51" s="39"/>
      <c r="K51" s="38">
        <f t="shared" si="14"/>
        <v>-30185</v>
      </c>
      <c r="L51" s="11">
        <f>IF(AND(I51=0,E51=0),0,IF(AND(I51=0,E51&gt;0),1,E51/I51-1))</f>
        <v>-2.136839869743735</v>
      </c>
      <c r="M51" s="293"/>
      <c r="N51" s="38">
        <f t="shared" si="15"/>
        <v>-4539</v>
      </c>
      <c r="O51" s="11">
        <f t="shared" si="16"/>
        <v>0.3940104166666667</v>
      </c>
    </row>
    <row r="52" spans="1:15" s="33" customFormat="1">
      <c r="A52" s="34"/>
      <c r="C52" s="35" t="s">
        <v>103</v>
      </c>
      <c r="D52" s="36"/>
      <c r="E52" s="37">
        <v>0</v>
      </c>
      <c r="F52" s="36"/>
      <c r="G52" s="38">
        <v>0</v>
      </c>
      <c r="H52" s="39"/>
      <c r="I52" s="38">
        <v>0</v>
      </c>
      <c r="J52" s="39"/>
      <c r="K52" s="38">
        <f t="shared" si="14"/>
        <v>0</v>
      </c>
      <c r="L52" s="11">
        <f>IF(AND(I52=0,E52=0),0,IF(AND(I52=0,E52&gt;0),1,E52/I52-1))</f>
        <v>0</v>
      </c>
      <c r="M52" s="293"/>
      <c r="N52" s="38">
        <f t="shared" si="15"/>
        <v>0</v>
      </c>
      <c r="O52" s="11">
        <f t="shared" si="16"/>
        <v>0</v>
      </c>
    </row>
    <row r="53" spans="1:15" ht="14.25" customHeight="1">
      <c r="A53" s="34"/>
      <c r="B53" s="15"/>
      <c r="C53" s="14" t="s">
        <v>239</v>
      </c>
      <c r="D53" s="31" t="s">
        <v>20</v>
      </c>
      <c r="E53" s="146">
        <v>3578807</v>
      </c>
      <c r="F53" s="31"/>
      <c r="G53" s="146">
        <v>3530152</v>
      </c>
      <c r="H53" s="31"/>
      <c r="I53" s="146">
        <v>3376783</v>
      </c>
      <c r="J53" s="31"/>
      <c r="K53" s="146">
        <f t="shared" si="14"/>
        <v>202024</v>
      </c>
      <c r="L53" s="158">
        <f>IF(AND(I53=0,E53=0),0,IF(AND(I53=0,E53&gt;0),1,E53/I53-1))</f>
        <v>5.9827356392163855E-2</v>
      </c>
      <c r="M53" s="31"/>
      <c r="N53" s="146">
        <f t="shared" si="15"/>
        <v>48655</v>
      </c>
      <c r="O53" s="158">
        <f t="shared" si="16"/>
        <v>1.3782692643262928E-2</v>
      </c>
    </row>
    <row r="54" spans="1:15">
      <c r="B54" s="15"/>
      <c r="E54" s="337"/>
      <c r="O54" s="318"/>
    </row>
    <row r="55" spans="1:15">
      <c r="B55" s="15"/>
      <c r="O55" s="62" t="s">
        <v>154</v>
      </c>
    </row>
  </sheetData>
  <mergeCells count="5">
    <mergeCell ref="N7:O7"/>
    <mergeCell ref="E7:E8"/>
    <mergeCell ref="I7:I8"/>
    <mergeCell ref="K7:L7"/>
    <mergeCell ref="G7:G8"/>
  </mergeCells>
  <pageMargins left="0.31496062992125984" right="0.23622047244094491" top="0.15748031496062992" bottom="0.15748031496062992" header="0" footer="0"/>
  <pageSetup paperSize="9" scale="67" orientation="portrait" r:id="rId1"/>
  <headerFooter alignWithMargins="0"/>
  <ignoredErrors>
    <ignoredError sqref="L50:M50 N50:O5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P30"/>
  <sheetViews>
    <sheetView showGridLines="0" zoomScaleNormal="100" workbookViewId="0">
      <selection activeCell="S38" sqref="S38"/>
    </sheetView>
  </sheetViews>
  <sheetFormatPr baseColWidth="10" defaultColWidth="11.42578125" defaultRowHeight="12.75"/>
  <cols>
    <col min="1" max="1" width="6.85546875" style="16" customWidth="1"/>
    <col min="2" max="2" width="5" style="132" customWidth="1"/>
    <col min="3" max="3" width="46" style="16" customWidth="1"/>
    <col min="4" max="4" width="1.42578125" style="16" customWidth="1"/>
    <col min="5" max="5" width="14.5703125" style="19" customWidth="1"/>
    <col min="6" max="6" width="1" style="16" customWidth="1"/>
    <col min="7" max="7" width="14.5703125" style="19" customWidth="1"/>
    <col min="8" max="8" width="1.140625" style="16" customWidth="1"/>
    <col min="9" max="9" width="14.5703125" style="19" customWidth="1"/>
    <col min="10" max="10" width="1.42578125" style="16" customWidth="1"/>
    <col min="11" max="11" width="11.42578125" style="16" customWidth="1"/>
    <col min="12" max="12" width="8.5703125" style="16" customWidth="1"/>
    <col min="13" max="13" width="1.140625" style="19" customWidth="1"/>
    <col min="14" max="14" width="11.42578125" style="16" customWidth="1"/>
    <col min="15" max="15" width="8.5703125" style="16" customWidth="1"/>
    <col min="16" max="16384" width="11.42578125" style="16"/>
  </cols>
  <sheetData>
    <row r="1" spans="1:16">
      <c r="E1" s="18"/>
      <c r="F1" s="19"/>
      <c r="G1" s="18"/>
      <c r="I1" s="18"/>
    </row>
    <row r="2" spans="1:16">
      <c r="E2" s="18"/>
    </row>
    <row r="3" spans="1:16" s="71" customFormat="1" ht="59.25" customHeight="1">
      <c r="B3" s="137"/>
      <c r="C3" s="329"/>
      <c r="D3" s="78"/>
      <c r="E3" s="291"/>
      <c r="F3" s="78"/>
      <c r="G3" s="138"/>
      <c r="H3" s="78"/>
      <c r="I3" s="138"/>
      <c r="J3" s="78"/>
      <c r="M3" s="330"/>
    </row>
    <row r="4" spans="1:16" ht="16.5" customHeight="1">
      <c r="C4" s="20"/>
      <c r="D4" s="339"/>
      <c r="E4" s="340"/>
      <c r="F4" s="339"/>
      <c r="H4" s="339"/>
      <c r="I4" s="340"/>
      <c r="J4" s="339"/>
      <c r="M4" s="16"/>
    </row>
    <row r="5" spans="1:16" s="15" customFormat="1" ht="26.25">
      <c r="B5" s="41"/>
      <c r="C5" s="72" t="s">
        <v>29</v>
      </c>
      <c r="D5" s="341"/>
      <c r="E5" s="168"/>
      <c r="F5" s="341" t="s">
        <v>18</v>
      </c>
      <c r="G5" s="168"/>
      <c r="H5" s="341"/>
      <c r="I5" s="168"/>
      <c r="J5" s="341"/>
      <c r="K5" s="168"/>
      <c r="L5" s="168"/>
      <c r="M5" s="341"/>
      <c r="N5" s="342"/>
    </row>
    <row r="6" spans="1:16" s="15" customFormat="1">
      <c r="B6" s="41"/>
      <c r="C6" s="77" t="s">
        <v>22</v>
      </c>
      <c r="D6" s="341"/>
      <c r="E6" s="343"/>
      <c r="F6" s="341"/>
      <c r="G6" s="168"/>
      <c r="H6" s="341"/>
      <c r="I6" s="168"/>
      <c r="J6" s="341"/>
      <c r="K6" s="168"/>
      <c r="L6" s="168"/>
      <c r="M6" s="341"/>
      <c r="N6" s="344"/>
    </row>
    <row r="7" spans="1:16" s="15" customFormat="1" ht="15" customHeight="1">
      <c r="B7" s="41"/>
      <c r="C7" s="29"/>
      <c r="D7" s="26"/>
      <c r="E7" s="387">
        <v>44561</v>
      </c>
      <c r="F7" s="26"/>
      <c r="G7" s="387">
        <v>44469</v>
      </c>
      <c r="H7" s="26"/>
      <c r="I7" s="387">
        <v>44196</v>
      </c>
      <c r="J7" s="26"/>
      <c r="K7" s="386" t="s">
        <v>45</v>
      </c>
      <c r="L7" s="386"/>
      <c r="N7" s="386" t="s">
        <v>196</v>
      </c>
      <c r="O7" s="386"/>
    </row>
    <row r="8" spans="1:16" s="15" customFormat="1" ht="15" customHeight="1">
      <c r="B8" s="41"/>
      <c r="C8" s="30"/>
      <c r="D8" s="26"/>
      <c r="E8" s="388"/>
      <c r="F8" s="26" t="s">
        <v>18</v>
      </c>
      <c r="G8" s="388"/>
      <c r="H8" s="26"/>
      <c r="I8" s="388"/>
      <c r="J8" s="26"/>
      <c r="K8" s="376" t="s">
        <v>48</v>
      </c>
      <c r="L8" s="377" t="s">
        <v>19</v>
      </c>
      <c r="N8" s="376" t="s">
        <v>48</v>
      </c>
      <c r="O8" s="378" t="s">
        <v>19</v>
      </c>
    </row>
    <row r="9" spans="1:16" ht="6" customHeight="1">
      <c r="C9" s="20"/>
      <c r="D9" s="31"/>
      <c r="E9" s="173"/>
      <c r="F9" s="31" t="s">
        <v>18</v>
      </c>
      <c r="H9" s="31"/>
      <c r="J9" s="31"/>
      <c r="M9" s="31"/>
    </row>
    <row r="10" spans="1:16" s="33" customFormat="1" ht="14.25" customHeight="1">
      <c r="B10" s="345"/>
      <c r="C10" s="150" t="s">
        <v>228</v>
      </c>
      <c r="D10" s="36" t="s">
        <v>20</v>
      </c>
      <c r="E10" s="37">
        <v>34644088</v>
      </c>
      <c r="F10" s="36"/>
      <c r="G10" s="38">
        <v>33906123</v>
      </c>
      <c r="H10" s="39"/>
      <c r="I10" s="38">
        <v>29707433</v>
      </c>
      <c r="J10" s="39"/>
      <c r="K10" s="38">
        <f>$E10-I10</f>
        <v>4936655</v>
      </c>
      <c r="L10" s="11">
        <f>IF(I10=0,1,E10/I10-1)</f>
        <v>0.16617575136835283</v>
      </c>
      <c r="M10" s="293"/>
      <c r="N10" s="38">
        <f>$E10-G10</f>
        <v>737965</v>
      </c>
      <c r="O10" s="11">
        <f>IF(G10=0,1,E10/G10-1)</f>
        <v>2.1764947882717323E-2</v>
      </c>
      <c r="P10" s="40"/>
    </row>
    <row r="11" spans="1:16" s="33" customFormat="1" ht="14.25" customHeight="1">
      <c r="B11" s="345"/>
      <c r="C11" s="150" t="s">
        <v>8</v>
      </c>
      <c r="D11" s="36" t="s">
        <v>20</v>
      </c>
      <c r="E11" s="37">
        <v>4096277</v>
      </c>
      <c r="F11" s="36"/>
      <c r="G11" s="38">
        <v>4445764</v>
      </c>
      <c r="H11" s="39"/>
      <c r="I11" s="38">
        <v>5547915</v>
      </c>
      <c r="J11" s="39"/>
      <c r="K11" s="38">
        <f>$E11-I11</f>
        <v>-1451638</v>
      </c>
      <c r="L11" s="11">
        <f>IF(I11=0,1,E11/I11-1)</f>
        <v>-0.26165469370024597</v>
      </c>
      <c r="M11" s="293"/>
      <c r="N11" s="38">
        <f>$E11-G11</f>
        <v>-349487</v>
      </c>
      <c r="O11" s="11">
        <f>IF(G11=0,1,E11/G11-1)</f>
        <v>-7.8611235324232198E-2</v>
      </c>
      <c r="P11" s="40"/>
    </row>
    <row r="12" spans="1:16" s="15" customFormat="1" ht="14.25" customHeight="1">
      <c r="A12" s="33"/>
      <c r="B12" s="132"/>
      <c r="C12" s="346" t="s">
        <v>129</v>
      </c>
      <c r="D12" s="31" t="s">
        <v>20</v>
      </c>
      <c r="E12" s="146">
        <v>38740365</v>
      </c>
      <c r="F12" s="31"/>
      <c r="G12" s="146">
        <v>38351887</v>
      </c>
      <c r="H12" s="31"/>
      <c r="I12" s="146">
        <v>35255348</v>
      </c>
      <c r="J12" s="31"/>
      <c r="K12" s="146">
        <f>$E12-I12</f>
        <v>3485017</v>
      </c>
      <c r="L12" s="158">
        <f>IF(I12=0,1,E12/I12-1)</f>
        <v>9.8850733227764387E-2</v>
      </c>
      <c r="M12" s="31"/>
      <c r="N12" s="146">
        <f>$E12-G12</f>
        <v>388478</v>
      </c>
      <c r="O12" s="158">
        <f>IF(G12=0,1,E12/G12-1)</f>
        <v>1.0129306023455964E-2</v>
      </c>
    </row>
    <row r="13" spans="1:16" ht="6" customHeight="1">
      <c r="C13" s="20"/>
      <c r="D13" s="142"/>
      <c r="E13" s="173"/>
      <c r="F13" s="142"/>
      <c r="G13" s="173"/>
      <c r="H13" s="142"/>
      <c r="I13" s="173"/>
      <c r="J13" s="142"/>
    </row>
    <row r="14" spans="1:16" s="33" customFormat="1" ht="14.25" customHeight="1">
      <c r="B14" s="345"/>
      <c r="C14" s="150" t="s">
        <v>130</v>
      </c>
      <c r="D14" s="36"/>
      <c r="E14" s="37">
        <v>1694943</v>
      </c>
      <c r="F14" s="36"/>
      <c r="G14" s="38">
        <v>1751610</v>
      </c>
      <c r="H14" s="39"/>
      <c r="I14" s="38">
        <v>1857990</v>
      </c>
      <c r="J14" s="39"/>
      <c r="K14" s="38">
        <f t="shared" ref="K14" si="0">$E14-I14</f>
        <v>-163047</v>
      </c>
      <c r="L14" s="11">
        <f>IF(I14=0,0,E14/I14-1)</f>
        <v>-8.7754508904784201E-2</v>
      </c>
      <c r="M14" s="293"/>
      <c r="N14" s="38">
        <f t="shared" ref="N14:N19" si="1">$E14-G14</f>
        <v>-56667</v>
      </c>
      <c r="O14" s="11">
        <f t="shared" ref="O14:O19" si="2">IF(G14=0,1,E14/G14-1)</f>
        <v>-3.2351379587922002E-2</v>
      </c>
    </row>
    <row r="15" spans="1:16" s="33" customFormat="1" ht="14.25" customHeight="1">
      <c r="B15" s="345"/>
      <c r="C15" s="150" t="s">
        <v>240</v>
      </c>
      <c r="D15" s="36"/>
      <c r="E15" s="37">
        <v>1142178</v>
      </c>
      <c r="F15" s="36"/>
      <c r="G15" s="38">
        <v>1167552</v>
      </c>
      <c r="H15" s="39"/>
      <c r="I15" s="38">
        <v>400621</v>
      </c>
      <c r="J15" s="39"/>
      <c r="K15" s="38">
        <f t="shared" ref="K15:K19" si="3">$E15-I15</f>
        <v>741557</v>
      </c>
      <c r="L15" s="11">
        <f>IF(I15=0,1,E15/I15-1)</f>
        <v>1.8510187933233655</v>
      </c>
      <c r="M15" s="293"/>
      <c r="N15" s="38">
        <f t="shared" si="1"/>
        <v>-25374</v>
      </c>
      <c r="O15" s="11">
        <f t="shared" si="2"/>
        <v>-2.1732650879789484E-2</v>
      </c>
    </row>
    <row r="16" spans="1:16" s="33" customFormat="1" ht="14.25" customHeight="1">
      <c r="B16" s="345"/>
      <c r="C16" s="150" t="s">
        <v>203</v>
      </c>
      <c r="D16" s="36"/>
      <c r="E16" s="37">
        <v>544356</v>
      </c>
      <c r="F16" s="36"/>
      <c r="G16" s="38">
        <v>0</v>
      </c>
      <c r="H16" s="39"/>
      <c r="I16" s="38">
        <v>1381189</v>
      </c>
      <c r="J16" s="39"/>
      <c r="K16" s="38">
        <f t="shared" si="3"/>
        <v>-836833</v>
      </c>
      <c r="L16" s="11">
        <f>IF(I16=0,1,E16/I16-1)</f>
        <v>-0.60587870305946545</v>
      </c>
      <c r="M16" s="293"/>
      <c r="N16" s="38">
        <f t="shared" si="1"/>
        <v>544356</v>
      </c>
      <c r="O16" s="11">
        <f t="shared" si="2"/>
        <v>1</v>
      </c>
    </row>
    <row r="17" spans="1:16" s="33" customFormat="1" ht="14.25" customHeight="1">
      <c r="B17" s="345"/>
      <c r="C17" s="150" t="s">
        <v>121</v>
      </c>
      <c r="D17" s="36"/>
      <c r="E17" s="37">
        <v>840295</v>
      </c>
      <c r="F17" s="36"/>
      <c r="G17" s="38">
        <v>812675</v>
      </c>
      <c r="H17" s="39"/>
      <c r="I17" s="38">
        <v>764014</v>
      </c>
      <c r="J17" s="39"/>
      <c r="K17" s="38">
        <f t="shared" ref="K17" si="4">$E17-I17</f>
        <v>76281</v>
      </c>
      <c r="L17" s="11">
        <f>IF(I17=0,1,E17/I17-1)</f>
        <v>9.9842411264714936E-2</v>
      </c>
      <c r="M17" s="293"/>
      <c r="N17" s="38">
        <f t="shared" si="1"/>
        <v>27620</v>
      </c>
      <c r="O17" s="11">
        <f t="shared" si="2"/>
        <v>3.3986525979019966E-2</v>
      </c>
    </row>
    <row r="18" spans="1:16" s="33" customFormat="1" ht="14.25" customHeight="1">
      <c r="B18" s="345"/>
      <c r="C18" s="150" t="s">
        <v>71</v>
      </c>
      <c r="D18" s="36"/>
      <c r="E18" s="37">
        <v>10269833</v>
      </c>
      <c r="F18" s="36"/>
      <c r="G18" s="38">
        <v>10296517</v>
      </c>
      <c r="H18" s="39"/>
      <c r="I18" s="38">
        <v>9449530</v>
      </c>
      <c r="J18" s="39"/>
      <c r="K18" s="38">
        <f t="shared" si="3"/>
        <v>820303</v>
      </c>
      <c r="L18" s="11">
        <f>IF(I18=0,1,E18/I18-1)</f>
        <v>8.6808867742628415E-2</v>
      </c>
      <c r="M18" s="293"/>
      <c r="N18" s="38">
        <f t="shared" si="1"/>
        <v>-26684</v>
      </c>
      <c r="O18" s="11">
        <f t="shared" si="2"/>
        <v>-2.5915559601368265E-3</v>
      </c>
    </row>
    <row r="19" spans="1:16" s="15" customFormat="1" ht="14.25" customHeight="1">
      <c r="A19" s="33"/>
      <c r="B19" s="132"/>
      <c r="C19" s="346" t="s">
        <v>116</v>
      </c>
      <c r="D19" s="31" t="s">
        <v>18</v>
      </c>
      <c r="E19" s="146">
        <v>14491605</v>
      </c>
      <c r="F19" s="31"/>
      <c r="G19" s="146">
        <v>14028354</v>
      </c>
      <c r="H19" s="31"/>
      <c r="I19" s="146">
        <v>13853344</v>
      </c>
      <c r="J19" s="31"/>
      <c r="K19" s="146">
        <f t="shared" si="3"/>
        <v>638261</v>
      </c>
      <c r="L19" s="158">
        <f>IF(I19=0,1,E19/I19-1)</f>
        <v>4.6072702735166393E-2</v>
      </c>
      <c r="M19" s="31"/>
      <c r="N19" s="146">
        <f t="shared" si="1"/>
        <v>463251</v>
      </c>
      <c r="O19" s="158">
        <f t="shared" si="2"/>
        <v>3.3022477191550825E-2</v>
      </c>
      <c r="P19" s="40"/>
    </row>
    <row r="20" spans="1:16" ht="6" customHeight="1">
      <c r="C20" s="20"/>
      <c r="D20" s="142"/>
      <c r="E20" s="173"/>
      <c r="F20" s="142"/>
      <c r="G20" s="173"/>
      <c r="H20" s="142"/>
      <c r="I20" s="173"/>
      <c r="J20" s="142"/>
    </row>
    <row r="21" spans="1:16" s="15" customFormat="1" ht="14.25" customHeight="1">
      <c r="A21" s="33"/>
      <c r="B21" s="132"/>
      <c r="C21" s="346" t="s">
        <v>187</v>
      </c>
      <c r="D21" s="31" t="s">
        <v>20</v>
      </c>
      <c r="E21" s="146">
        <v>53231970</v>
      </c>
      <c r="F21" s="31"/>
      <c r="G21" s="146">
        <v>52380241</v>
      </c>
      <c r="H21" s="31"/>
      <c r="I21" s="146">
        <v>49108692</v>
      </c>
      <c r="J21" s="31"/>
      <c r="K21" s="146">
        <f t="shared" ref="K21:K28" si="5">$E21-I21</f>
        <v>4123278</v>
      </c>
      <c r="L21" s="158">
        <f t="shared" ref="L21:L28" si="6">IF(I21=0,1,E21/I21-1)</f>
        <v>8.3962285128669212E-2</v>
      </c>
      <c r="M21" s="31"/>
      <c r="N21" s="146">
        <f t="shared" ref="N21:N26" si="7">$E21-G21</f>
        <v>851729</v>
      </c>
      <c r="O21" s="158">
        <f t="shared" ref="O21:O28" si="8">IF(G21=0,1,E21/G21-1)</f>
        <v>1.6260501741486744E-2</v>
      </c>
    </row>
    <row r="22" spans="1:16" s="33" customFormat="1" ht="14.25" customHeight="1">
      <c r="B22" s="345"/>
      <c r="C22" s="150" t="s">
        <v>85</v>
      </c>
      <c r="D22" s="36" t="s">
        <v>20</v>
      </c>
      <c r="E22" s="37">
        <v>4409670</v>
      </c>
      <c r="F22" s="36"/>
      <c r="G22" s="38">
        <v>4095534</v>
      </c>
      <c r="H22" s="39"/>
      <c r="I22" s="38">
        <v>3122216</v>
      </c>
      <c r="J22" s="39"/>
      <c r="K22" s="38">
        <f t="shared" si="5"/>
        <v>1287454</v>
      </c>
      <c r="L22" s="11">
        <f t="shared" si="6"/>
        <v>0.41235263671699851</v>
      </c>
      <c r="M22" s="293"/>
      <c r="N22" s="38">
        <f t="shared" si="7"/>
        <v>314136</v>
      </c>
      <c r="O22" s="11">
        <f t="shared" si="8"/>
        <v>7.6702085735339987E-2</v>
      </c>
    </row>
    <row r="23" spans="1:16" s="33" customFormat="1" ht="14.25" customHeight="1">
      <c r="B23" s="345"/>
      <c r="C23" s="150" t="s">
        <v>86</v>
      </c>
      <c r="D23" s="36" t="s">
        <v>20</v>
      </c>
      <c r="E23" s="37">
        <v>944318</v>
      </c>
      <c r="F23" s="36"/>
      <c r="G23" s="38">
        <v>935229</v>
      </c>
      <c r="H23" s="39"/>
      <c r="I23" s="38">
        <v>875176</v>
      </c>
      <c r="J23" s="39"/>
      <c r="K23" s="38">
        <f t="shared" si="5"/>
        <v>69142</v>
      </c>
      <c r="L23" s="11">
        <f t="shared" si="6"/>
        <v>7.9003537574156457E-2</v>
      </c>
      <c r="M23" s="293"/>
      <c r="N23" s="38">
        <f t="shared" si="7"/>
        <v>9089</v>
      </c>
      <c r="O23" s="11">
        <f t="shared" si="8"/>
        <v>9.7184753680650271E-3</v>
      </c>
    </row>
    <row r="24" spans="1:16" s="33" customFormat="1" ht="14.25" customHeight="1">
      <c r="B24" s="345"/>
      <c r="C24" s="150" t="s">
        <v>87</v>
      </c>
      <c r="D24" s="36" t="s">
        <v>20</v>
      </c>
      <c r="E24" s="37">
        <v>569443</v>
      </c>
      <c r="F24" s="36"/>
      <c r="G24" s="38">
        <v>593802</v>
      </c>
      <c r="H24" s="39"/>
      <c r="I24" s="38">
        <v>629182</v>
      </c>
      <c r="J24" s="39"/>
      <c r="K24" s="38">
        <f t="shared" si="5"/>
        <v>-59739</v>
      </c>
      <c r="L24" s="11">
        <f t="shared" si="6"/>
        <v>-9.4947090031183401E-2</v>
      </c>
      <c r="M24" s="293"/>
      <c r="N24" s="38">
        <f t="shared" si="7"/>
        <v>-24359</v>
      </c>
      <c r="O24" s="11">
        <f t="shared" si="8"/>
        <v>-4.1022091538930439E-2</v>
      </c>
    </row>
    <row r="25" spans="1:16" s="33" customFormat="1" ht="14.25" customHeight="1">
      <c r="B25" s="347"/>
      <c r="C25" s="150" t="s">
        <v>88</v>
      </c>
      <c r="D25" s="36"/>
      <c r="E25" s="37">
        <v>481412</v>
      </c>
      <c r="F25" s="36"/>
      <c r="G25" s="38">
        <v>489857</v>
      </c>
      <c r="H25" s="39"/>
      <c r="I25" s="38">
        <v>429654</v>
      </c>
      <c r="J25" s="39"/>
      <c r="K25" s="38">
        <f t="shared" si="5"/>
        <v>51758</v>
      </c>
      <c r="L25" s="11">
        <f t="shared" si="6"/>
        <v>0.12046437365880447</v>
      </c>
      <c r="M25" s="293"/>
      <c r="N25" s="38">
        <f t="shared" si="7"/>
        <v>-8445</v>
      </c>
      <c r="O25" s="11">
        <f t="shared" si="8"/>
        <v>-1.7239725062620281E-2</v>
      </c>
    </row>
    <row r="26" spans="1:16" s="15" customFormat="1" ht="14.25" customHeight="1">
      <c r="A26" s="33"/>
      <c r="B26" s="132"/>
      <c r="C26" s="346" t="s">
        <v>44</v>
      </c>
      <c r="D26" s="31" t="s">
        <v>20</v>
      </c>
      <c r="E26" s="146">
        <v>6404843</v>
      </c>
      <c r="F26" s="31"/>
      <c r="G26" s="146">
        <v>6114422</v>
      </c>
      <c r="H26" s="31"/>
      <c r="I26" s="146">
        <v>5056227</v>
      </c>
      <c r="J26" s="31"/>
      <c r="K26" s="146">
        <f t="shared" si="5"/>
        <v>1348616</v>
      </c>
      <c r="L26" s="158">
        <f t="shared" si="6"/>
        <v>0.26672378435540978</v>
      </c>
      <c r="M26" s="31"/>
      <c r="N26" s="146">
        <f t="shared" si="7"/>
        <v>290421</v>
      </c>
      <c r="O26" s="158">
        <f t="shared" si="8"/>
        <v>4.7497702971760924E-2</v>
      </c>
    </row>
    <row r="27" spans="1:16" s="15" customFormat="1" ht="14.25" customHeight="1">
      <c r="A27" s="33"/>
      <c r="B27" s="19"/>
      <c r="C27" s="348" t="s">
        <v>188</v>
      </c>
      <c r="D27" s="31"/>
      <c r="E27" s="349">
        <f>+E26+E12</f>
        <v>45145208</v>
      </c>
      <c r="F27" s="31"/>
      <c r="G27" s="349">
        <f>+G26+G12</f>
        <v>44466309</v>
      </c>
      <c r="H27" s="31"/>
      <c r="I27" s="349">
        <f>+I26+I12</f>
        <v>40311575</v>
      </c>
      <c r="J27" s="31"/>
      <c r="K27" s="349">
        <f>+K26+K12</f>
        <v>4833633</v>
      </c>
      <c r="L27" s="350">
        <f t="shared" si="6"/>
        <v>0.11990682576902545</v>
      </c>
      <c r="M27" s="31"/>
      <c r="N27" s="349">
        <f>+N26+N12</f>
        <v>678899</v>
      </c>
      <c r="O27" s="350">
        <f t="shared" si="8"/>
        <v>1.5267716508694296E-2</v>
      </c>
    </row>
    <row r="28" spans="1:16" s="15" customFormat="1" ht="14.25" customHeight="1">
      <c r="A28" s="33"/>
      <c r="B28" s="132"/>
      <c r="C28" s="346" t="s">
        <v>189</v>
      </c>
      <c r="D28" s="31" t="s">
        <v>20</v>
      </c>
      <c r="E28" s="146">
        <v>59636813</v>
      </c>
      <c r="F28" s="31"/>
      <c r="G28" s="146">
        <v>58494663</v>
      </c>
      <c r="H28" s="31"/>
      <c r="I28" s="146">
        <v>54164919</v>
      </c>
      <c r="J28" s="31"/>
      <c r="K28" s="146">
        <f t="shared" si="5"/>
        <v>5471894</v>
      </c>
      <c r="L28" s="158">
        <f t="shared" si="6"/>
        <v>0.10102284100157144</v>
      </c>
      <c r="M28" s="31"/>
      <c r="N28" s="146">
        <f>$E28-G28</f>
        <v>1142150</v>
      </c>
      <c r="O28" s="158">
        <f t="shared" si="8"/>
        <v>1.9525712969745701E-2</v>
      </c>
    </row>
    <row r="29" spans="1:16" s="339" customFormat="1" ht="12.75" customHeight="1">
      <c r="B29" s="351"/>
      <c r="C29" s="352"/>
      <c r="D29" s="353"/>
      <c r="E29" s="354"/>
      <c r="F29" s="353"/>
      <c r="G29" s="354"/>
      <c r="H29" s="353"/>
      <c r="I29" s="355"/>
      <c r="J29" s="353"/>
      <c r="M29" s="356"/>
    </row>
    <row r="30" spans="1:16">
      <c r="C30" s="200" t="s">
        <v>131</v>
      </c>
      <c r="E30" s="61"/>
      <c r="M30" s="148"/>
      <c r="O30" s="62" t="s">
        <v>155</v>
      </c>
    </row>
  </sheetData>
  <mergeCells count="5">
    <mergeCell ref="N7:O7"/>
    <mergeCell ref="E7:E8"/>
    <mergeCell ref="I7:I8"/>
    <mergeCell ref="K7:L7"/>
    <mergeCell ref="G7:G8"/>
  </mergeCells>
  <phoneticPr fontId="6" type="noConversion"/>
  <pageMargins left="0.67" right="0.23622047244094491" top="0.18" bottom="0.15748031496062992" header="0" footer="0"/>
  <pageSetup paperSize="9" orientation="landscape" r:id="rId1"/>
  <headerFooter alignWithMargins="0"/>
  <ignoredErrors>
    <ignoredError sqref="K27 I27 E27 L25 H27 J27 L27 L26 H28 J28:L28 J26:K26 H26 J25:K25 H25 F2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showGridLines="0" topLeftCell="A4" zoomScale="97" zoomScaleNormal="97" workbookViewId="0">
      <selection activeCell="S38" sqref="S38"/>
    </sheetView>
  </sheetViews>
  <sheetFormatPr baseColWidth="10" defaultColWidth="11.42578125" defaultRowHeight="12.75"/>
  <cols>
    <col min="1" max="1" width="7.5703125" style="24" customWidth="1"/>
    <col min="2" max="2" width="3.85546875" style="16" customWidth="1"/>
    <col min="3" max="3" width="45" style="16" customWidth="1"/>
    <col min="4" max="4" width="1.5703125" style="16" customWidth="1"/>
    <col min="5" max="5" width="14.5703125" style="19" customWidth="1"/>
    <col min="6" max="6" width="2" style="19" customWidth="1"/>
    <col min="7" max="7" width="14.5703125" style="19" customWidth="1"/>
    <col min="8" max="8" width="2" style="19" customWidth="1"/>
    <col min="9" max="9" width="14.5703125" style="19" customWidth="1"/>
    <col min="10" max="10" width="2" style="19" customWidth="1"/>
    <col min="11" max="11" width="11.5703125" style="19" customWidth="1"/>
    <col min="12" max="12" width="8.5703125" style="19" customWidth="1"/>
    <col min="13" max="13" width="1.5703125" style="19" customWidth="1"/>
    <col min="14" max="14" width="11.42578125" style="16" customWidth="1"/>
    <col min="15" max="15" width="8.5703125" style="16" customWidth="1"/>
    <col min="16" max="16384" width="11.42578125" style="24"/>
  </cols>
  <sheetData>
    <row r="1" spans="1:18">
      <c r="A1" s="46"/>
      <c r="E1" s="18"/>
      <c r="G1" s="18"/>
      <c r="H1" s="16"/>
      <c r="I1" s="18"/>
    </row>
    <row r="2" spans="1:18">
      <c r="A2" s="46"/>
    </row>
    <row r="3" spans="1:18" s="70" customFormat="1" ht="62.25" customHeight="1">
      <c r="A3" s="46"/>
      <c r="B3" s="71"/>
      <c r="C3" s="329"/>
      <c r="D3" s="78"/>
      <c r="E3" s="291"/>
      <c r="F3" s="138"/>
      <c r="G3" s="138"/>
      <c r="H3" s="138"/>
      <c r="I3" s="138"/>
      <c r="J3" s="138"/>
      <c r="K3" s="138"/>
      <c r="L3" s="138"/>
      <c r="M3" s="330"/>
      <c r="N3" s="71"/>
      <c r="O3" s="71"/>
    </row>
    <row r="4" spans="1:18" s="70" customFormat="1">
      <c r="A4" s="46"/>
      <c r="B4" s="71"/>
      <c r="C4" s="71"/>
      <c r="D4" s="71"/>
      <c r="E4" s="138"/>
      <c r="F4" s="138"/>
      <c r="G4" s="138"/>
      <c r="H4" s="138"/>
      <c r="I4" s="138"/>
      <c r="J4" s="138"/>
      <c r="K4" s="138"/>
      <c r="L4" s="138"/>
      <c r="M4" s="138"/>
      <c r="N4" s="71"/>
      <c r="O4" s="71"/>
    </row>
    <row r="5" spans="1:18" s="70" customFormat="1" ht="26.25">
      <c r="A5" s="46"/>
      <c r="B5" s="71"/>
      <c r="C5" s="72" t="s">
        <v>182</v>
      </c>
      <c r="D5" s="73"/>
      <c r="E5" s="74"/>
      <c r="F5" s="75"/>
      <c r="G5" s="76"/>
      <c r="H5" s="76"/>
      <c r="I5" s="76"/>
      <c r="J5" s="76"/>
      <c r="K5" s="76"/>
      <c r="L5" s="76"/>
      <c r="M5" s="76"/>
      <c r="N5" s="71"/>
      <c r="O5" s="71"/>
    </row>
    <row r="6" spans="1:18" s="70" customFormat="1" ht="16.5" customHeight="1">
      <c r="A6" s="46"/>
      <c r="C6" s="77" t="s">
        <v>22</v>
      </c>
      <c r="D6" s="78"/>
      <c r="E6" s="79"/>
      <c r="F6" s="79"/>
      <c r="G6" s="79"/>
      <c r="H6" s="79"/>
      <c r="I6" s="79"/>
      <c r="J6" s="79"/>
      <c r="K6" s="390"/>
      <c r="L6" s="390"/>
      <c r="M6" s="71"/>
      <c r="N6" s="71"/>
      <c r="O6" s="71"/>
    </row>
    <row r="7" spans="1:18" s="15" customFormat="1" ht="15" customHeight="1">
      <c r="A7" s="46"/>
      <c r="B7" s="24"/>
      <c r="C7" s="29"/>
      <c r="D7" s="26"/>
      <c r="E7" s="387">
        <v>44561</v>
      </c>
      <c r="F7" s="26"/>
      <c r="G7" s="387">
        <v>44469</v>
      </c>
      <c r="H7" s="26"/>
      <c r="I7" s="387">
        <v>44196</v>
      </c>
      <c r="J7" s="26"/>
      <c r="K7" s="386" t="s">
        <v>45</v>
      </c>
      <c r="L7" s="386"/>
      <c r="N7" s="386" t="s">
        <v>196</v>
      </c>
      <c r="O7" s="386"/>
    </row>
    <row r="8" spans="1:18" s="15" customFormat="1" ht="15" customHeight="1">
      <c r="A8" s="46"/>
      <c r="B8" s="24"/>
      <c r="C8" s="30"/>
      <c r="D8" s="26"/>
      <c r="E8" s="388"/>
      <c r="F8" s="26"/>
      <c r="G8" s="388"/>
      <c r="H8" s="26"/>
      <c r="I8" s="388"/>
      <c r="J8" s="26"/>
      <c r="K8" s="376" t="s">
        <v>48</v>
      </c>
      <c r="L8" s="377" t="s">
        <v>19</v>
      </c>
      <c r="N8" s="376" t="s">
        <v>48</v>
      </c>
      <c r="O8" s="378" t="s">
        <v>19</v>
      </c>
    </row>
    <row r="9" spans="1:18" ht="6" customHeight="1">
      <c r="A9" s="46"/>
      <c r="C9" s="20"/>
      <c r="D9" s="142"/>
      <c r="E9" s="173"/>
      <c r="F9" s="170"/>
    </row>
    <row r="10" spans="1:18" s="34" customFormat="1" ht="14.25" customHeight="1">
      <c r="A10" s="46"/>
      <c r="B10" s="46"/>
      <c r="C10" s="150" t="s">
        <v>104</v>
      </c>
      <c r="D10" s="36" t="s">
        <v>18</v>
      </c>
      <c r="E10" s="37">
        <v>1441066</v>
      </c>
      <c r="F10" s="36"/>
      <c r="G10" s="38">
        <v>1584181</v>
      </c>
      <c r="H10" s="39"/>
      <c r="I10" s="38">
        <v>924491</v>
      </c>
      <c r="J10" s="39"/>
      <c r="K10" s="38">
        <f t="shared" ref="K10:K14" si="0">$E10-I10</f>
        <v>516575</v>
      </c>
      <c r="L10" s="11">
        <f>IF(AND(I10=0,E10=0),0,IF(AND(I10=0,E10&gt;0),1,E10/I10-1))</f>
        <v>0.55876693229030905</v>
      </c>
      <c r="M10" s="293"/>
      <c r="N10" s="38">
        <f>$E10-G10</f>
        <v>-143115</v>
      </c>
      <c r="O10" s="11">
        <f>IF(AND(G10=0,E10=0),0,IF(AND(G10=0,E10&gt;0),1,E10/G10-1))</f>
        <v>-9.0340055839578937E-2</v>
      </c>
    </row>
    <row r="11" spans="1:18" s="34" customFormat="1" ht="14.25" customHeight="1">
      <c r="A11" s="46"/>
      <c r="B11" s="46"/>
      <c r="C11" s="150" t="s">
        <v>105</v>
      </c>
      <c r="D11" s="36" t="s">
        <v>18</v>
      </c>
      <c r="E11" s="37">
        <v>1337243</v>
      </c>
      <c r="F11" s="36"/>
      <c r="G11" s="38">
        <v>1179974</v>
      </c>
      <c r="H11" s="39"/>
      <c r="I11" s="38">
        <v>1354289</v>
      </c>
      <c r="J11" s="39"/>
      <c r="K11" s="38">
        <f t="shared" si="0"/>
        <v>-17046</v>
      </c>
      <c r="L11" s="11">
        <f>IF(AND(I11=0,E11=0),0,IF(AND(I11=0,E11&gt;0),1,E11/I11-1))</f>
        <v>-1.2586678323459721E-2</v>
      </c>
      <c r="M11" s="293"/>
      <c r="N11" s="38">
        <f>$E11-G11</f>
        <v>157269</v>
      </c>
      <c r="O11" s="11">
        <f>IF(AND(G11=0,E11=0),0,IF(AND(G11=0,E11&gt;0),1,E11/G11-1))</f>
        <v>0.13328175027585343</v>
      </c>
    </row>
    <row r="12" spans="1:18" s="34" customFormat="1" ht="14.25" customHeight="1">
      <c r="A12" s="46"/>
      <c r="B12" s="46"/>
      <c r="C12" s="150" t="s">
        <v>106</v>
      </c>
      <c r="D12" s="36"/>
      <c r="E12" s="37">
        <v>14651498</v>
      </c>
      <c r="F12" s="36"/>
      <c r="G12" s="38">
        <v>14227103</v>
      </c>
      <c r="H12" s="39"/>
      <c r="I12" s="38">
        <v>13945984</v>
      </c>
      <c r="J12" s="39"/>
      <c r="K12" s="38">
        <f t="shared" si="0"/>
        <v>705514</v>
      </c>
      <c r="L12" s="11">
        <f>IF(AND(I12=0,E12=0),0,IF(AND(I12=0,E12&gt;0),1,E12/I12-1))</f>
        <v>5.0589044129119909E-2</v>
      </c>
      <c r="M12" s="293"/>
      <c r="N12" s="38">
        <f>$E12-G12</f>
        <v>424395</v>
      </c>
      <c r="O12" s="11">
        <f>IF(AND(G12=0,E12=0),0,IF(AND(G12=0,E12&gt;0),1,E12/G12-1))</f>
        <v>2.983003637493864E-2</v>
      </c>
    </row>
    <row r="13" spans="1:18" s="34" customFormat="1" ht="14.25" customHeight="1">
      <c r="A13" s="46"/>
      <c r="B13" s="46"/>
      <c r="C13" s="150" t="s">
        <v>107</v>
      </c>
      <c r="D13" s="36" t="s">
        <v>20</v>
      </c>
      <c r="E13" s="37">
        <v>17663917</v>
      </c>
      <c r="F13" s="36"/>
      <c r="G13" s="38">
        <v>17584010</v>
      </c>
      <c r="H13" s="39"/>
      <c r="I13" s="38">
        <v>17505469</v>
      </c>
      <c r="J13" s="39"/>
      <c r="K13" s="38">
        <f t="shared" si="0"/>
        <v>158448</v>
      </c>
      <c r="L13" s="11">
        <f>IF(AND(I13=0,E13=0),0,IF(AND(I13=0,E13&gt;0),1,E13/I13-1))</f>
        <v>9.051342754655689E-3</v>
      </c>
      <c r="M13" s="293"/>
      <c r="N13" s="38">
        <f>$E13-G13</f>
        <v>79907</v>
      </c>
      <c r="O13" s="11">
        <f>IF(AND(G13=0,E13=0),0,IF(AND(G13=0,E13&gt;0),1,E13/G13-1))</f>
        <v>4.5442990535151662E-3</v>
      </c>
    </row>
    <row r="14" spans="1:18" s="34" customFormat="1" ht="14.25" customHeight="1">
      <c r="A14" s="46"/>
      <c r="B14" s="46"/>
      <c r="C14" s="309" t="s">
        <v>185</v>
      </c>
      <c r="D14" s="39" t="s">
        <v>18</v>
      </c>
      <c r="E14" s="180">
        <v>35093724</v>
      </c>
      <c r="F14" s="39"/>
      <c r="G14" s="181">
        <v>34575268</v>
      </c>
      <c r="H14" s="39"/>
      <c r="I14" s="181">
        <v>33730233</v>
      </c>
      <c r="J14" s="39"/>
      <c r="K14" s="181">
        <f t="shared" si="0"/>
        <v>1363491</v>
      </c>
      <c r="L14" s="233">
        <f>IF(AND(I14=0,E14=0),0,IF(AND(I14=0,E14&gt;0),1,E14/I14-1))</f>
        <v>4.0423408874762368E-2</v>
      </c>
      <c r="M14" s="310"/>
      <c r="N14" s="181">
        <f>$E14-G14</f>
        <v>518456</v>
      </c>
      <c r="O14" s="233">
        <f>IF(AND(G14=0,E14=0),0,IF(AND(G14=0,E14&gt;0),1,E14/G14-1))</f>
        <v>1.4994995845006853E-2</v>
      </c>
    </row>
    <row r="15" spans="1:18" s="34" customFormat="1" ht="14.25" customHeight="1">
      <c r="A15" s="46"/>
      <c r="B15" s="46"/>
      <c r="C15" s="306" t="s">
        <v>123</v>
      </c>
      <c r="D15" s="36"/>
      <c r="E15" s="180"/>
      <c r="F15" s="36"/>
      <c r="G15" s="181"/>
      <c r="H15" s="39"/>
      <c r="I15" s="181"/>
      <c r="J15" s="39"/>
      <c r="K15" s="38"/>
      <c r="L15" s="11"/>
      <c r="M15" s="293"/>
      <c r="N15" s="38"/>
      <c r="O15" s="11"/>
      <c r="P15" s="156"/>
      <c r="Q15" s="156"/>
      <c r="R15" s="156"/>
    </row>
    <row r="16" spans="1:18" s="34" customFormat="1" ht="14.25" customHeight="1">
      <c r="A16" s="46"/>
      <c r="B16" s="46"/>
      <c r="C16" s="307" t="s">
        <v>138</v>
      </c>
      <c r="D16" s="36"/>
      <c r="E16" s="37">
        <v>589447</v>
      </c>
      <c r="F16" s="36"/>
      <c r="G16" s="38">
        <v>648849</v>
      </c>
      <c r="H16" s="39"/>
      <c r="I16" s="38">
        <v>753508</v>
      </c>
      <c r="J16" s="39"/>
      <c r="K16" s="38">
        <f t="shared" ref="K16:K18" si="1">$E16-I16</f>
        <v>-164061</v>
      </c>
      <c r="L16" s="11">
        <f t="shared" ref="L16:L24" si="2">IF(AND(I16=0,E16=0),0,IF(AND(I16=0,E16&gt;0),1,E16/I16-1))</f>
        <v>-0.21772960605594105</v>
      </c>
      <c r="M16" s="293"/>
      <c r="N16" s="38">
        <f t="shared" ref="N16:N24" si="3">$E16-G16</f>
        <v>-59402</v>
      </c>
      <c r="O16" s="11">
        <f t="shared" ref="O16:O24" si="4">IF(AND(G16=0,E16=0),0,IF(AND(G16=0,E16&gt;0),1,E16/G16-1))</f>
        <v>-9.1549805887039981E-2</v>
      </c>
      <c r="P16" s="156"/>
      <c r="Q16" s="156"/>
      <c r="R16" s="156"/>
    </row>
    <row r="17" spans="1:18" s="34" customFormat="1" ht="14.25" customHeight="1">
      <c r="A17" s="46"/>
      <c r="B17" s="46"/>
      <c r="C17" s="331" t="s">
        <v>194</v>
      </c>
      <c r="D17" s="36"/>
      <c r="E17" s="37">
        <v>33781799</v>
      </c>
      <c r="F17" s="36"/>
      <c r="G17" s="38">
        <v>33168996</v>
      </c>
      <c r="H17" s="39"/>
      <c r="I17" s="38">
        <v>32071928</v>
      </c>
      <c r="J17" s="39"/>
      <c r="K17" s="38">
        <f t="shared" si="1"/>
        <v>1709871</v>
      </c>
      <c r="L17" s="11">
        <f t="shared" si="2"/>
        <v>5.3313633031353724E-2</v>
      </c>
      <c r="M17" s="293"/>
      <c r="N17" s="38">
        <f t="shared" si="3"/>
        <v>612803</v>
      </c>
      <c r="O17" s="11">
        <f t="shared" si="4"/>
        <v>1.8475174828927576E-2</v>
      </c>
      <c r="P17" s="156"/>
      <c r="Q17" s="156"/>
      <c r="R17" s="156"/>
    </row>
    <row r="18" spans="1:18" s="34" customFormat="1" ht="14.25" customHeight="1">
      <c r="A18" s="46"/>
      <c r="B18" s="46"/>
      <c r="C18" s="331" t="s">
        <v>70</v>
      </c>
      <c r="D18" s="36" t="s">
        <v>20</v>
      </c>
      <c r="E18" s="37">
        <v>1311925</v>
      </c>
      <c r="F18" s="36"/>
      <c r="G18" s="38">
        <v>1406272</v>
      </c>
      <c r="H18" s="39"/>
      <c r="I18" s="38">
        <v>1658305</v>
      </c>
      <c r="J18" s="39"/>
      <c r="K18" s="38">
        <f t="shared" si="1"/>
        <v>-346380</v>
      </c>
      <c r="L18" s="11">
        <f t="shared" si="2"/>
        <v>-0.20887593054353693</v>
      </c>
      <c r="M18" s="293"/>
      <c r="N18" s="38">
        <f t="shared" si="3"/>
        <v>-94347</v>
      </c>
      <c r="O18" s="11">
        <f t="shared" si="4"/>
        <v>-6.7090150411869165E-2</v>
      </c>
    </row>
    <row r="19" spans="1:18" s="34" customFormat="1" ht="14.25" customHeight="1">
      <c r="A19" s="46"/>
      <c r="B19" s="46"/>
      <c r="C19" s="332" t="s">
        <v>195</v>
      </c>
      <c r="D19" s="182" t="s">
        <v>18</v>
      </c>
      <c r="E19" s="180">
        <v>0</v>
      </c>
      <c r="F19" s="182"/>
      <c r="G19" s="181">
        <v>0</v>
      </c>
      <c r="H19" s="182"/>
      <c r="I19" s="181">
        <v>0</v>
      </c>
      <c r="J19" s="182"/>
      <c r="K19" s="181">
        <f t="shared" ref="K19" si="5">$E19-I19</f>
        <v>0</v>
      </c>
      <c r="L19" s="233">
        <f t="shared" si="2"/>
        <v>0</v>
      </c>
      <c r="M19" s="310"/>
      <c r="N19" s="181">
        <f t="shared" si="3"/>
        <v>0</v>
      </c>
      <c r="O19" s="233">
        <f t="shared" si="4"/>
        <v>0</v>
      </c>
    </row>
    <row r="20" spans="1:18" s="34" customFormat="1" ht="14.25" customHeight="1">
      <c r="A20" s="305"/>
      <c r="B20" s="46"/>
      <c r="C20" s="309" t="s">
        <v>186</v>
      </c>
      <c r="D20" s="182"/>
      <c r="E20" s="180">
        <v>491241</v>
      </c>
      <c r="F20" s="182"/>
      <c r="G20" s="181">
        <v>460533</v>
      </c>
      <c r="H20" s="182"/>
      <c r="I20" s="181">
        <v>473888</v>
      </c>
      <c r="J20" s="182"/>
      <c r="K20" s="181">
        <f t="shared" ref="K20:K24" si="6">$E20-I20</f>
        <v>17353</v>
      </c>
      <c r="L20" s="233">
        <f t="shared" si="2"/>
        <v>3.6618357080153929E-2</v>
      </c>
      <c r="M20" s="310"/>
      <c r="N20" s="181">
        <f t="shared" si="3"/>
        <v>30708</v>
      </c>
      <c r="O20" s="233">
        <f t="shared" si="4"/>
        <v>6.6679260769586524E-2</v>
      </c>
    </row>
    <row r="21" spans="1:18" s="34" customFormat="1" ht="14.25" customHeight="1">
      <c r="A21" s="46"/>
      <c r="B21" s="46"/>
      <c r="C21" s="189" t="s">
        <v>117</v>
      </c>
      <c r="D21" s="36" t="s">
        <v>18</v>
      </c>
      <c r="E21" s="190">
        <v>35584965</v>
      </c>
      <c r="F21" s="36"/>
      <c r="G21" s="190">
        <v>35035801</v>
      </c>
      <c r="H21" s="36"/>
      <c r="I21" s="190">
        <v>34204121</v>
      </c>
      <c r="J21" s="36"/>
      <c r="K21" s="190">
        <f t="shared" si="6"/>
        <v>1380844</v>
      </c>
      <c r="L21" s="333">
        <f t="shared" si="2"/>
        <v>4.0370691005332304E-2</v>
      </c>
      <c r="M21" s="310"/>
      <c r="N21" s="190">
        <f t="shared" si="3"/>
        <v>549164</v>
      </c>
      <c r="O21" s="333">
        <f t="shared" si="4"/>
        <v>1.5674366914003146E-2</v>
      </c>
    </row>
    <row r="22" spans="1:18" s="34" customFormat="1" ht="14.25" customHeight="1">
      <c r="A22" s="46"/>
      <c r="B22" s="46"/>
      <c r="C22" s="189" t="s">
        <v>118</v>
      </c>
      <c r="D22" s="36"/>
      <c r="E22" s="190">
        <v>34273040</v>
      </c>
      <c r="F22" s="36"/>
      <c r="G22" s="190">
        <v>33629529</v>
      </c>
      <c r="H22" s="36"/>
      <c r="I22" s="190">
        <v>32545816</v>
      </c>
      <c r="J22" s="36"/>
      <c r="K22" s="190">
        <f t="shared" si="6"/>
        <v>1727224</v>
      </c>
      <c r="L22" s="333">
        <f t="shared" si="2"/>
        <v>5.3070539082504586E-2</v>
      </c>
      <c r="M22" s="310"/>
      <c r="N22" s="190">
        <f t="shared" si="3"/>
        <v>643511</v>
      </c>
      <c r="O22" s="333">
        <f t="shared" si="4"/>
        <v>1.9135296245154088E-2</v>
      </c>
    </row>
    <row r="23" spans="1:18" s="34" customFormat="1" ht="15" customHeight="1">
      <c r="A23" s="46"/>
      <c r="C23" s="331" t="s">
        <v>108</v>
      </c>
      <c r="D23" s="36" t="s">
        <v>18</v>
      </c>
      <c r="E23" s="37">
        <v>-935165</v>
      </c>
      <c r="F23" s="36"/>
      <c r="G23" s="38">
        <v>-1030901</v>
      </c>
      <c r="H23" s="39"/>
      <c r="I23" s="38">
        <v>-977014</v>
      </c>
      <c r="J23" s="39"/>
      <c r="K23" s="38">
        <f t="shared" si="6"/>
        <v>41849</v>
      </c>
      <c r="L23" s="11">
        <f t="shared" si="2"/>
        <v>-4.2833572497425809E-2</v>
      </c>
      <c r="M23" s="293"/>
      <c r="N23" s="38">
        <f t="shared" si="3"/>
        <v>95736</v>
      </c>
      <c r="O23" s="11">
        <f t="shared" si="4"/>
        <v>-9.2866337310760216E-2</v>
      </c>
    </row>
    <row r="24" spans="1:18" s="15" customFormat="1" ht="14.25" customHeight="1">
      <c r="A24" s="46"/>
      <c r="B24" s="46"/>
      <c r="C24" s="300" t="s">
        <v>173</v>
      </c>
      <c r="D24" s="31" t="s">
        <v>20</v>
      </c>
      <c r="E24" s="146">
        <v>34649800</v>
      </c>
      <c r="F24" s="31"/>
      <c r="G24" s="146">
        <v>34004903</v>
      </c>
      <c r="H24" s="31"/>
      <c r="I24" s="146">
        <v>33227107</v>
      </c>
      <c r="J24" s="31"/>
      <c r="K24" s="146">
        <f t="shared" si="6"/>
        <v>1422693</v>
      </c>
      <c r="L24" s="158">
        <f t="shared" si="2"/>
        <v>4.2817239550828168E-2</v>
      </c>
      <c r="M24" s="31"/>
      <c r="N24" s="146">
        <f t="shared" si="3"/>
        <v>644897</v>
      </c>
      <c r="O24" s="158">
        <f t="shared" si="4"/>
        <v>1.8964823984353174E-2</v>
      </c>
    </row>
    <row r="25" spans="1:18" s="34" customFormat="1" ht="3.6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8" s="34" customFormat="1" ht="14.25" customHeight="1">
      <c r="A26" s="46"/>
      <c r="B26" s="46"/>
      <c r="C26" s="189" t="s">
        <v>174</v>
      </c>
      <c r="D26" s="36"/>
      <c r="E26" s="190"/>
      <c r="F26" s="36"/>
      <c r="G26" s="190"/>
      <c r="H26" s="36"/>
      <c r="I26" s="190"/>
      <c r="J26" s="36"/>
      <c r="K26" s="190"/>
      <c r="L26" s="333"/>
      <c r="M26" s="310"/>
      <c r="N26" s="190"/>
      <c r="O26" s="333"/>
    </row>
    <row r="27" spans="1:18" s="34" customFormat="1" ht="14.25" customHeight="1">
      <c r="A27" s="46"/>
      <c r="B27" s="46"/>
      <c r="C27" s="331" t="s">
        <v>164</v>
      </c>
      <c r="D27" s="36" t="s">
        <v>20</v>
      </c>
      <c r="E27" s="37">
        <v>956518</v>
      </c>
      <c r="F27" s="36"/>
      <c r="G27" s="38">
        <v>964160</v>
      </c>
      <c r="H27" s="39"/>
      <c r="I27" s="38">
        <v>757314</v>
      </c>
      <c r="J27" s="39"/>
      <c r="K27" s="38">
        <f t="shared" ref="K27:K30" si="7">$E27-I27</f>
        <v>199204</v>
      </c>
      <c r="L27" s="11">
        <f>IF(AND(I27=0,E27=0),0,IF(AND(I27=0,E27&gt;0),1,E27/I27-1))</f>
        <v>0.26304016563803123</v>
      </c>
      <c r="M27" s="293"/>
      <c r="N27" s="38">
        <f t="shared" ref="N27:N30" si="8">$E27-G27</f>
        <v>-7642</v>
      </c>
      <c r="O27" s="11">
        <f t="shared" ref="O27:O30" si="9">IF(AND(G27=0,E27=0),0,IF(AND(G27=0,E27&gt;0),1,E27/G27-1))</f>
        <v>-7.9260703617657358E-3</v>
      </c>
    </row>
    <row r="28" spans="1:18" s="34" customFormat="1" ht="14.25" customHeight="1">
      <c r="A28" s="46"/>
      <c r="B28" s="46"/>
      <c r="C28" s="306" t="s">
        <v>175</v>
      </c>
      <c r="D28" s="36"/>
      <c r="E28" s="37">
        <v>5025</v>
      </c>
      <c r="F28" s="36"/>
      <c r="G28" s="38">
        <v>4995</v>
      </c>
      <c r="H28" s="39"/>
      <c r="I28" s="38">
        <v>8570</v>
      </c>
      <c r="J28" s="39"/>
      <c r="K28" s="38">
        <f t="shared" si="7"/>
        <v>-3545</v>
      </c>
      <c r="L28" s="11">
        <f>IF(AND(I28=0,E28=0),0,IF(AND(I28=0,E28&gt;0),1,E28/I28-1))</f>
        <v>-0.41365227537922988</v>
      </c>
      <c r="M28" s="293"/>
      <c r="N28" s="38">
        <f t="shared" si="8"/>
        <v>30</v>
      </c>
      <c r="O28" s="11">
        <f t="shared" si="9"/>
        <v>6.0060060060060927E-3</v>
      </c>
    </row>
    <row r="29" spans="1:18" s="15" customFormat="1" ht="14.25" customHeight="1">
      <c r="A29" s="46"/>
      <c r="B29" s="46"/>
      <c r="C29" s="300" t="s">
        <v>165</v>
      </c>
      <c r="D29" s="31" t="s">
        <v>20</v>
      </c>
      <c r="E29" s="146">
        <v>36541483</v>
      </c>
      <c r="F29" s="31"/>
      <c r="G29" s="146">
        <v>35999961</v>
      </c>
      <c r="H29" s="31"/>
      <c r="I29" s="146">
        <v>34961435</v>
      </c>
      <c r="J29" s="31"/>
      <c r="K29" s="146">
        <f t="shared" si="7"/>
        <v>1580048</v>
      </c>
      <c r="L29" s="158">
        <f>IF(AND(I29=0,E29=0),0,IF(AND(I29=0,E29&gt;0),1,E29/I29-1))</f>
        <v>4.5194025931715842E-2</v>
      </c>
      <c r="M29" s="31"/>
      <c r="N29" s="146">
        <f t="shared" si="8"/>
        <v>541522</v>
      </c>
      <c r="O29" s="158">
        <f t="shared" si="9"/>
        <v>1.5042294073596363E-2</v>
      </c>
    </row>
    <row r="30" spans="1:18" s="15" customFormat="1" ht="14.25" customHeight="1">
      <c r="A30" s="46"/>
      <c r="B30" s="46"/>
      <c r="C30" s="300" t="s">
        <v>163</v>
      </c>
      <c r="D30" s="31" t="s">
        <v>20</v>
      </c>
      <c r="E30" s="146">
        <v>1316950</v>
      </c>
      <c r="F30" s="31"/>
      <c r="G30" s="146">
        <v>1411267</v>
      </c>
      <c r="H30" s="31"/>
      <c r="I30" s="146">
        <v>1666875</v>
      </c>
      <c r="J30" s="31"/>
      <c r="K30" s="146">
        <f t="shared" si="7"/>
        <v>-349925</v>
      </c>
      <c r="L30" s="158">
        <f>IF(AND(I30=0,E30=0),0,IF(AND(I30=0,E30&gt;0),1,E30/I30-1))</f>
        <v>-0.20992875890513685</v>
      </c>
      <c r="M30" s="31"/>
      <c r="N30" s="146">
        <f t="shared" si="8"/>
        <v>-94317</v>
      </c>
      <c r="O30" s="158">
        <f t="shared" si="9"/>
        <v>-6.6831435865785882E-2</v>
      </c>
    </row>
    <row r="31" spans="1:18">
      <c r="A31" s="334"/>
      <c r="E31" s="13"/>
      <c r="F31" s="335"/>
      <c r="G31" s="335"/>
      <c r="H31" s="336"/>
      <c r="I31" s="337"/>
      <c r="J31" s="336"/>
      <c r="K31" s="336"/>
      <c r="L31" s="336"/>
      <c r="M31" s="31"/>
    </row>
    <row r="32" spans="1:18">
      <c r="A32" s="334"/>
      <c r="E32" s="335"/>
      <c r="F32" s="335"/>
      <c r="G32" s="335"/>
      <c r="H32" s="336"/>
      <c r="I32" s="337"/>
      <c r="J32" s="336"/>
      <c r="K32" s="336"/>
      <c r="L32" s="336"/>
      <c r="M32" s="31"/>
    </row>
    <row r="33" spans="3:15">
      <c r="C33" s="200" t="s">
        <v>162</v>
      </c>
      <c r="E33" s="335"/>
      <c r="F33" s="335"/>
      <c r="G33" s="335"/>
      <c r="H33" s="336"/>
      <c r="I33" s="337"/>
      <c r="J33" s="336"/>
      <c r="K33" s="336"/>
      <c r="M33" s="336"/>
      <c r="O33" s="62" t="s">
        <v>156</v>
      </c>
    </row>
  </sheetData>
  <mergeCells count="6">
    <mergeCell ref="K6:L6"/>
    <mergeCell ref="N7:O7"/>
    <mergeCell ref="E7:E8"/>
    <mergeCell ref="I7:I8"/>
    <mergeCell ref="K7:L7"/>
    <mergeCell ref="G7:G8"/>
  </mergeCells>
  <pageMargins left="0.57999999999999996" right="0.23622047244094491" top="0.15748031496062992" bottom="0.15748031496062992" header="0" footer="0"/>
  <pageSetup paperSize="9" orientation="landscape" r:id="rId1"/>
  <headerFooter alignWithMargins="0"/>
  <ignoredErrors>
    <ignoredError sqref="L19 O19" formula="1"/>
    <ignoredError sqref="H16 J16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R94"/>
  <sheetViews>
    <sheetView showGridLines="0" topLeftCell="A70" zoomScale="95" zoomScaleNormal="95" workbookViewId="0">
      <selection activeCell="S38" sqref="S38"/>
    </sheetView>
  </sheetViews>
  <sheetFormatPr baseColWidth="10" defaultColWidth="11.42578125" defaultRowHeight="12.75"/>
  <cols>
    <col min="1" max="1" width="10.5703125" style="283" bestFit="1" customWidth="1"/>
    <col min="2" max="2" width="3.42578125" style="169" customWidth="1"/>
    <col min="3" max="3" width="50.5703125" style="16" customWidth="1"/>
    <col min="4" max="4" width="1.5703125" style="16" customWidth="1"/>
    <col min="5" max="5" width="13.5703125" style="19" customWidth="1"/>
    <col min="6" max="6" width="1.5703125" style="16" customWidth="1"/>
    <col min="7" max="7" width="13.5703125" style="19" customWidth="1"/>
    <col min="8" max="8" width="1.5703125" style="16" customWidth="1"/>
    <col min="9" max="9" width="13.5703125" style="19" customWidth="1"/>
    <col min="10" max="10" width="1.5703125" style="16" customWidth="1"/>
    <col min="11" max="11" width="10.85546875" style="19" customWidth="1"/>
    <col min="12" max="12" width="9.42578125" style="19" customWidth="1"/>
    <col min="13" max="13" width="1.5703125" style="16" customWidth="1"/>
    <col min="14" max="14" width="10.85546875" style="19" customWidth="1"/>
    <col min="15" max="15" width="7.5703125" style="19" customWidth="1"/>
    <col min="16" max="16384" width="11.42578125" style="16"/>
  </cols>
  <sheetData>
    <row r="1" spans="1:15">
      <c r="E1" s="18"/>
      <c r="G1" s="18"/>
      <c r="I1" s="18"/>
    </row>
    <row r="2" spans="1:15">
      <c r="B2" s="284"/>
    </row>
    <row r="3" spans="1:15" s="66" customFormat="1" ht="66" customHeight="1">
      <c r="A3" s="285"/>
      <c r="B3" s="171"/>
      <c r="C3" s="67"/>
      <c r="E3" s="135"/>
      <c r="G3" s="135"/>
      <c r="I3" s="135"/>
      <c r="K3" s="135"/>
      <c r="L3" s="68"/>
      <c r="N3" s="135"/>
      <c r="O3" s="68"/>
    </row>
    <row r="4" spans="1:15" s="71" customFormat="1">
      <c r="A4" s="285"/>
      <c r="B4" s="171"/>
      <c r="E4" s="138"/>
      <c r="G4" s="138"/>
      <c r="I4" s="138"/>
      <c r="K4" s="138"/>
      <c r="L4" s="138"/>
      <c r="N4" s="138"/>
      <c r="O4" s="138"/>
    </row>
    <row r="5" spans="1:15" s="70" customFormat="1" ht="26.25">
      <c r="A5" s="286"/>
      <c r="B5" s="171"/>
      <c r="C5" s="72" t="s">
        <v>24</v>
      </c>
      <c r="D5" s="73"/>
      <c r="E5" s="74"/>
      <c r="F5" s="75"/>
      <c r="G5" s="74"/>
      <c r="H5" s="76"/>
      <c r="I5" s="76"/>
      <c r="J5" s="76"/>
      <c r="K5" s="381"/>
      <c r="L5" s="76"/>
      <c r="M5" s="76"/>
      <c r="N5" s="71"/>
      <c r="O5" s="71"/>
    </row>
    <row r="6" spans="1:15" s="70" customFormat="1" ht="16.5" customHeight="1">
      <c r="A6" s="286"/>
      <c r="B6" s="287"/>
      <c r="C6" s="77" t="s">
        <v>22</v>
      </c>
      <c r="D6" s="78"/>
      <c r="E6" s="79"/>
      <c r="F6" s="79"/>
      <c r="G6" s="79"/>
      <c r="H6" s="79"/>
      <c r="I6" s="79"/>
      <c r="J6" s="79"/>
      <c r="K6" s="390"/>
      <c r="L6" s="390"/>
      <c r="M6" s="71"/>
      <c r="N6" s="71"/>
      <c r="O6" s="71"/>
    </row>
    <row r="7" spans="1:15" s="15" customFormat="1" ht="15" customHeight="1">
      <c r="A7" s="236"/>
      <c r="B7" s="288"/>
      <c r="C7" s="29"/>
      <c r="D7" s="26"/>
      <c r="E7" s="387">
        <v>44561</v>
      </c>
      <c r="F7" s="26"/>
      <c r="G7" s="387">
        <v>44469</v>
      </c>
      <c r="H7" s="26"/>
      <c r="I7" s="387">
        <v>44196</v>
      </c>
      <c r="J7" s="26"/>
      <c r="K7" s="386" t="s">
        <v>45</v>
      </c>
      <c r="L7" s="386"/>
      <c r="N7" s="386" t="s">
        <v>196</v>
      </c>
      <c r="O7" s="386"/>
    </row>
    <row r="8" spans="1:15" s="15" customFormat="1" ht="15" customHeight="1">
      <c r="A8" s="236"/>
      <c r="B8" s="288"/>
      <c r="C8" s="30"/>
      <c r="D8" s="26"/>
      <c r="E8" s="388"/>
      <c r="F8" s="26" t="s">
        <v>18</v>
      </c>
      <c r="G8" s="388"/>
      <c r="H8" s="26"/>
      <c r="I8" s="388"/>
      <c r="J8" s="26"/>
      <c r="K8" s="376" t="s">
        <v>48</v>
      </c>
      <c r="L8" s="377" t="s">
        <v>19</v>
      </c>
      <c r="N8" s="376" t="s">
        <v>48</v>
      </c>
      <c r="O8" s="378" t="s">
        <v>19</v>
      </c>
    </row>
    <row r="9" spans="1:15" s="71" customFormat="1" ht="18.75">
      <c r="A9" s="208"/>
      <c r="B9" s="289"/>
      <c r="C9" s="290" t="s">
        <v>212</v>
      </c>
      <c r="D9" s="78" t="s">
        <v>17</v>
      </c>
      <c r="E9" s="291"/>
      <c r="F9" s="78"/>
      <c r="G9" s="291"/>
      <c r="H9" s="78"/>
      <c r="I9" s="138"/>
      <c r="J9" s="78"/>
      <c r="K9" s="138"/>
      <c r="L9" s="138"/>
      <c r="M9" s="78"/>
      <c r="N9" s="138"/>
      <c r="O9" s="138"/>
    </row>
    <row r="10" spans="1:15" ht="6" customHeight="1">
      <c r="C10" s="169"/>
      <c r="D10" s="78"/>
      <c r="E10" s="149"/>
      <c r="F10" s="78"/>
      <c r="G10" s="149"/>
      <c r="H10" s="78"/>
      <c r="I10" s="149"/>
      <c r="J10" s="78"/>
      <c r="K10" s="149"/>
      <c r="L10" s="148"/>
      <c r="M10" s="78"/>
      <c r="N10" s="149"/>
      <c r="O10" s="148"/>
    </row>
    <row r="11" spans="1:15" s="294" customFormat="1" ht="15.6" customHeight="1">
      <c r="A11" s="236"/>
      <c r="B11" s="292"/>
      <c r="C11" s="35" t="s">
        <v>163</v>
      </c>
      <c r="D11" s="179"/>
      <c r="E11" s="37">
        <v>1316950</v>
      </c>
      <c r="F11" s="36"/>
      <c r="G11" s="38">
        <v>1411267</v>
      </c>
      <c r="H11" s="39"/>
      <c r="I11" s="38">
        <v>1666875</v>
      </c>
      <c r="J11" s="39"/>
      <c r="K11" s="38">
        <f t="shared" ref="K11:K12" si="0">$E11-I11</f>
        <v>-349925</v>
      </c>
      <c r="L11" s="11">
        <f>IF(AND(I11=0,E11=0),0,IF(AND(I11=0,E11&gt;0),1,E11/I11-1))</f>
        <v>-0.20992875890513685</v>
      </c>
      <c r="M11" s="293"/>
      <c r="N11" s="38">
        <f>$E11-G11</f>
        <v>-94317</v>
      </c>
      <c r="O11" s="11">
        <f>IF(AND(G11=0,E11=0),0,IF(AND(G11=0,E11&gt;0),1,E11/G11-1))</f>
        <v>-6.6831435865785882E-2</v>
      </c>
    </row>
    <row r="12" spans="1:15" s="294" customFormat="1" ht="15.6" customHeight="1">
      <c r="A12" s="236"/>
      <c r="B12" s="292"/>
      <c r="C12" s="35" t="s">
        <v>165</v>
      </c>
      <c r="D12" s="179"/>
      <c r="E12" s="37">
        <v>36541483</v>
      </c>
      <c r="F12" s="36"/>
      <c r="G12" s="38">
        <v>35999961</v>
      </c>
      <c r="H12" s="39"/>
      <c r="I12" s="38">
        <v>34961435</v>
      </c>
      <c r="J12" s="39"/>
      <c r="K12" s="38">
        <f t="shared" si="0"/>
        <v>1580048</v>
      </c>
      <c r="L12" s="11">
        <f>IF(AND(I12=0,E12=0),0,IF(AND(I12=0,E12&gt;0),1,E12/I12-1))</f>
        <v>4.5194025931715842E-2</v>
      </c>
      <c r="M12" s="293"/>
      <c r="N12" s="38">
        <f>$E12-G12</f>
        <v>541522</v>
      </c>
      <c r="O12" s="11">
        <f>IF(AND(G12=0,E12=0),0,IF(AND(G12=0,E12&gt;0),1,E12/G12-1))</f>
        <v>1.5042294073596363E-2</v>
      </c>
    </row>
    <row r="13" spans="1:15" s="34" customFormat="1" ht="4.3499999999999996" customHeight="1">
      <c r="A13" s="236"/>
      <c r="B13" s="296"/>
      <c r="C13" s="35"/>
      <c r="D13" s="39"/>
      <c r="E13" s="38"/>
      <c r="F13" s="39"/>
      <c r="G13" s="38"/>
      <c r="H13" s="39"/>
      <c r="I13" s="38"/>
      <c r="J13" s="39"/>
      <c r="K13" s="38"/>
      <c r="L13" s="11"/>
      <c r="M13" s="293"/>
      <c r="N13" s="38"/>
      <c r="O13" s="11"/>
    </row>
    <row r="14" spans="1:15" ht="15.6" customHeight="1">
      <c r="A14" s="236"/>
      <c r="C14" s="14" t="s">
        <v>172</v>
      </c>
      <c r="D14" s="78"/>
      <c r="E14" s="56">
        <v>3.5999999999999997E-2</v>
      </c>
      <c r="F14" s="78"/>
      <c r="G14" s="56">
        <v>3.9199999999999999E-2</v>
      </c>
      <c r="H14" s="78"/>
      <c r="I14" s="56">
        <v>4.7699999999999999E-2</v>
      </c>
      <c r="J14" s="78"/>
      <c r="K14" s="185">
        <f>($E14-I14)*100</f>
        <v>-1.1700000000000002</v>
      </c>
      <c r="L14" s="185"/>
      <c r="M14" s="78"/>
      <c r="N14" s="185">
        <f>($E14-G14)*100</f>
        <v>-0.32000000000000017</v>
      </c>
      <c r="O14" s="185"/>
    </row>
    <row r="15" spans="1:15" s="33" customFormat="1" ht="15.6" customHeight="1">
      <c r="A15" s="236"/>
      <c r="B15" s="297"/>
      <c r="C15" s="35" t="s">
        <v>139</v>
      </c>
      <c r="D15" s="36"/>
      <c r="E15" s="37">
        <v>935167</v>
      </c>
      <c r="F15" s="36"/>
      <c r="G15" s="38">
        <v>1030904</v>
      </c>
      <c r="H15" s="39"/>
      <c r="I15" s="38">
        <v>977020</v>
      </c>
      <c r="J15" s="39"/>
      <c r="K15" s="38">
        <f t="shared" ref="K15" si="1">$E15-I15</f>
        <v>-41853</v>
      </c>
      <c r="L15" s="11">
        <f>IF(AND(I15=0,E15=0),0,IF(AND(I15=0,E15&gt;0),1,E15/I15-1))</f>
        <v>-4.2837403533192764E-2</v>
      </c>
      <c r="M15" s="293"/>
      <c r="N15" s="38">
        <f>$E15-G15</f>
        <v>-95737</v>
      </c>
      <c r="O15" s="11">
        <f>IF(AND(G15=0,E15=0),0,IF(AND(G15=0,E15&gt;0),1,E15/G15-1))</f>
        <v>-9.2867037085897386E-2</v>
      </c>
    </row>
    <row r="16" spans="1:15" ht="15.6" customHeight="1">
      <c r="A16" s="236"/>
      <c r="C16" s="14" t="s">
        <v>166</v>
      </c>
      <c r="D16" s="78"/>
      <c r="E16" s="56">
        <v>0.71279999999999999</v>
      </c>
      <c r="F16" s="78"/>
      <c r="G16" s="56">
        <v>0.73309999999999997</v>
      </c>
      <c r="H16" s="78"/>
      <c r="I16" s="56">
        <v>0.58919999999999995</v>
      </c>
      <c r="J16" s="78"/>
      <c r="K16" s="185">
        <f>($E16-I16)*100</f>
        <v>12.360000000000005</v>
      </c>
      <c r="L16" s="185"/>
      <c r="M16" s="78"/>
      <c r="N16" s="185">
        <f>($E16-G16)*100</f>
        <v>-2.0299999999999985</v>
      </c>
      <c r="O16" s="185"/>
    </row>
    <row r="17" spans="1:18" s="34" customFormat="1" ht="4.3499999999999996" customHeight="1">
      <c r="A17" s="236"/>
      <c r="B17" s="296"/>
      <c r="C17" s="35"/>
      <c r="D17" s="39"/>
      <c r="E17" s="38"/>
      <c r="F17" s="39"/>
      <c r="G17" s="38"/>
      <c r="H17" s="39"/>
      <c r="I17" s="38"/>
      <c r="J17" s="39"/>
      <c r="K17" s="38"/>
      <c r="L17" s="11"/>
      <c r="M17" s="293"/>
      <c r="N17" s="38"/>
      <c r="O17" s="11"/>
    </row>
    <row r="18" spans="1:18" ht="15.6" customHeight="1">
      <c r="A18" s="236"/>
      <c r="C18" s="14" t="s">
        <v>241</v>
      </c>
      <c r="D18" s="78"/>
      <c r="E18" s="56">
        <v>1.06E-2</v>
      </c>
      <c r="F18" s="78"/>
      <c r="G18" s="56">
        <v>1.0699999999999999E-2</v>
      </c>
      <c r="H18" s="78"/>
      <c r="I18" s="56">
        <v>2.01E-2</v>
      </c>
      <c r="J18" s="78"/>
      <c r="K18" s="185">
        <v>-0.95</v>
      </c>
      <c r="L18" s="185"/>
      <c r="M18" s="78"/>
      <c r="N18" s="185">
        <v>-9.9999999999999395E-3</v>
      </c>
      <c r="O18" s="185"/>
    </row>
    <row r="19" spans="1:18" s="34" customFormat="1" ht="30.6" customHeight="1">
      <c r="A19" s="236"/>
      <c r="B19" s="296"/>
      <c r="C19" s="290" t="s">
        <v>234</v>
      </c>
      <c r="D19" s="39"/>
      <c r="E19" s="160"/>
      <c r="F19" s="39"/>
      <c r="G19" s="38"/>
      <c r="H19" s="39"/>
      <c r="I19" s="38"/>
      <c r="J19" s="39"/>
      <c r="K19" s="38"/>
      <c r="L19" s="11"/>
      <c r="M19" s="293"/>
      <c r="N19" s="38"/>
      <c r="O19" s="11"/>
    </row>
    <row r="20" spans="1:18" ht="6" customHeight="1">
      <c r="C20" s="169"/>
      <c r="D20" s="78"/>
      <c r="E20" s="149"/>
      <c r="F20" s="78"/>
      <c r="G20" s="149"/>
      <c r="H20" s="78"/>
      <c r="I20" s="149"/>
      <c r="J20" s="78"/>
      <c r="K20" s="149"/>
      <c r="L20" s="148"/>
      <c r="M20" s="78"/>
      <c r="N20" s="149"/>
      <c r="O20" s="148"/>
    </row>
    <row r="21" spans="1:18" ht="15.6" customHeight="1">
      <c r="A21" s="236"/>
      <c r="C21" s="35" t="s">
        <v>214</v>
      </c>
      <c r="E21" s="37">
        <v>1867938.0320408992</v>
      </c>
      <c r="F21" s="36"/>
      <c r="G21" s="38">
        <v>2338531.8600881998</v>
      </c>
      <c r="H21" s="39"/>
      <c r="I21" s="38">
        <v>2603559.0523781632</v>
      </c>
      <c r="J21" s="39"/>
      <c r="K21" s="38">
        <f t="shared" ref="K21:K22" si="2">$E21-I21</f>
        <v>-735621.02033726405</v>
      </c>
      <c r="L21" s="11">
        <f>IF(AND(I21=0,E21=0),0,IF(AND(I21=0,E21&gt;0),1,E21/I21-1))</f>
        <v>-0.2825443961662123</v>
      </c>
      <c r="M21" s="293"/>
      <c r="N21" s="38">
        <f>$E21-G21</f>
        <v>-470593.82804730069</v>
      </c>
      <c r="O21" s="11">
        <f>IF(AND(G21=0,E21=0),0,IF(AND(G21=0,E21&gt;0),1,E21/G21-1))</f>
        <v>-0.20123473025060767</v>
      </c>
      <c r="P21" s="33"/>
      <c r="Q21" s="33"/>
      <c r="R21" s="33"/>
    </row>
    <row r="22" spans="1:18" ht="15.6" customHeight="1">
      <c r="A22" s="236"/>
      <c r="C22" s="35" t="s">
        <v>215</v>
      </c>
      <c r="E22" s="37">
        <v>1069132.5340786998</v>
      </c>
      <c r="F22" s="36"/>
      <c r="G22" s="38">
        <v>1336934.1497639818</v>
      </c>
      <c r="H22" s="39"/>
      <c r="I22" s="38">
        <v>1301281.5581580335</v>
      </c>
      <c r="J22" s="39"/>
      <c r="K22" s="38">
        <f t="shared" si="2"/>
        <v>-232149.02407933376</v>
      </c>
      <c r="L22" s="11">
        <f>IF(AND(I22=0,E22=0),0,IF(AND(I22=0,E22&gt;0),1,E22/I22-1))</f>
        <v>-0.17840030285831543</v>
      </c>
      <c r="M22" s="293"/>
      <c r="N22" s="38">
        <f>$E22-G22</f>
        <v>-267801.61568528204</v>
      </c>
      <c r="O22" s="11">
        <f>IF(AND(G22=0,E22=0),0,IF(AND(G22=0,E22&gt;0),1,E22/G22-1))</f>
        <v>-0.20031025143052772</v>
      </c>
      <c r="P22" s="33"/>
      <c r="Q22" s="33"/>
      <c r="R22" s="33"/>
    </row>
    <row r="23" spans="1:18" ht="15.6" customHeight="1">
      <c r="A23" s="236"/>
      <c r="C23" s="35" t="s">
        <v>238</v>
      </c>
      <c r="E23" s="37">
        <v>798805.49796219938</v>
      </c>
      <c r="F23" s="36"/>
      <c r="G23" s="38">
        <v>1001597.710324218</v>
      </c>
      <c r="H23" s="39"/>
      <c r="I23" s="38">
        <v>1302277.4942201297</v>
      </c>
      <c r="J23" s="39"/>
      <c r="K23" s="38">
        <f t="shared" ref="K23" si="3">$E23-I23</f>
        <v>-503471.9962579303</v>
      </c>
      <c r="L23" s="11">
        <f>IF(AND(I23=0,E23=0),0,IF(AND(I23=0,E23&gt;0),1,E23/I23-1))</f>
        <v>-0.38660884373144688</v>
      </c>
      <c r="M23" s="293"/>
      <c r="N23" s="38">
        <f>$E23-G23</f>
        <v>-202792.21236201865</v>
      </c>
      <c r="O23" s="11">
        <f>IF(AND(G23=0,E23=0),0,IF(AND(G23=0,E23&gt;0),1,E23/G23-1))</f>
        <v>-0.20246872598817611</v>
      </c>
      <c r="P23" s="33"/>
      <c r="Q23" s="33"/>
      <c r="R23" s="33"/>
    </row>
    <row r="24" spans="1:18" s="34" customFormat="1" ht="4.3499999999999996" customHeight="1">
      <c r="A24" s="236"/>
      <c r="B24" s="296"/>
      <c r="C24" s="35"/>
      <c r="D24" s="39"/>
      <c r="E24" s="38"/>
      <c r="F24" s="39"/>
      <c r="G24" s="38"/>
      <c r="H24" s="39"/>
      <c r="I24" s="38"/>
      <c r="J24" s="39"/>
      <c r="K24" s="38"/>
      <c r="L24" s="11"/>
      <c r="M24" s="293"/>
      <c r="N24" s="38"/>
      <c r="O24" s="11"/>
    </row>
    <row r="25" spans="1:18" ht="15.6" customHeight="1">
      <c r="A25" s="236"/>
      <c r="C25" s="14" t="s">
        <v>235</v>
      </c>
      <c r="D25" s="78"/>
      <c r="E25" s="56">
        <v>0.57235974413485824</v>
      </c>
      <c r="F25" s="78"/>
      <c r="G25" s="56">
        <v>0.57169806945181334</v>
      </c>
      <c r="H25" s="78"/>
      <c r="I25" s="56">
        <v>0.49980873564953587</v>
      </c>
      <c r="J25" s="78"/>
      <c r="K25" s="185">
        <f>($E25-I25)*100</f>
        <v>7.255100848532237</v>
      </c>
      <c r="L25" s="185"/>
      <c r="M25" s="78"/>
      <c r="N25" s="185">
        <f>($E25-G25)*100</f>
        <v>6.616746830448994E-2</v>
      </c>
      <c r="O25" s="185"/>
    </row>
    <row r="26" spans="1:18" s="34" customFormat="1" ht="4.3499999999999996" customHeight="1">
      <c r="A26" s="236"/>
      <c r="B26" s="296"/>
      <c r="C26" s="35"/>
      <c r="D26" s="39"/>
      <c r="E26" s="38"/>
      <c r="F26" s="39"/>
      <c r="G26" s="38"/>
      <c r="H26" s="39"/>
      <c r="I26" s="38"/>
      <c r="J26" s="39"/>
      <c r="K26" s="38"/>
      <c r="L26" s="11"/>
      <c r="M26" s="293"/>
      <c r="N26" s="38"/>
      <c r="O26" s="11"/>
    </row>
    <row r="27" spans="1:18" ht="15.6" customHeight="1">
      <c r="A27" s="236"/>
      <c r="C27" s="298" t="s">
        <v>236</v>
      </c>
      <c r="D27" s="78"/>
      <c r="E27" s="248">
        <v>0.61676329417044173</v>
      </c>
      <c r="F27" s="78"/>
      <c r="G27" s="248">
        <v>0.61772414390409125</v>
      </c>
      <c r="H27" s="78"/>
      <c r="I27" s="248">
        <v>0.55406586828608806</v>
      </c>
      <c r="J27" s="78"/>
      <c r="K27" s="247">
        <f>($E27-I27)*100</f>
        <v>6.269742588435367</v>
      </c>
      <c r="L27" s="247"/>
      <c r="M27" s="78"/>
      <c r="N27" s="247">
        <f>($E27-G27)*100</f>
        <v>-9.6084973364951587E-2</v>
      </c>
      <c r="O27" s="247"/>
    </row>
    <row r="28" spans="1:18" s="34" customFormat="1" ht="30.6" customHeight="1">
      <c r="A28" s="236"/>
      <c r="B28" s="296"/>
      <c r="C28" s="35"/>
      <c r="D28" s="39"/>
      <c r="E28" s="38"/>
      <c r="F28" s="39"/>
      <c r="G28" s="38"/>
      <c r="H28" s="39"/>
      <c r="I28" s="38"/>
      <c r="J28" s="39"/>
      <c r="K28" s="38"/>
      <c r="L28" s="11"/>
      <c r="M28" s="293"/>
      <c r="N28" s="38"/>
      <c r="O28" s="11"/>
    </row>
    <row r="29" spans="1:18" ht="15.6" customHeight="1">
      <c r="A29" s="236"/>
      <c r="C29" s="14" t="s">
        <v>209</v>
      </c>
      <c r="D29" s="78"/>
      <c r="E29" s="56">
        <v>8.4900000000000003E-2</v>
      </c>
      <c r="F29" s="78"/>
      <c r="G29" s="56">
        <v>0.1002</v>
      </c>
      <c r="H29" s="78"/>
      <c r="I29" s="56">
        <v>0.1158</v>
      </c>
      <c r="J29" s="78"/>
      <c r="K29" s="185">
        <f>($E29-I29)*100</f>
        <v>-3.09</v>
      </c>
      <c r="L29" s="185"/>
      <c r="M29" s="78"/>
      <c r="N29" s="185">
        <f>($E29-G29)*100</f>
        <v>-1.5299999999999994</v>
      </c>
      <c r="O29" s="185"/>
    </row>
    <row r="30" spans="1:18" s="34" customFormat="1" ht="4.3499999999999996" customHeight="1">
      <c r="A30" s="236"/>
      <c r="B30" s="296"/>
      <c r="C30" s="35"/>
      <c r="D30" s="39"/>
      <c r="E30" s="38"/>
      <c r="F30" s="39"/>
      <c r="G30" s="38"/>
      <c r="H30" s="39"/>
      <c r="I30" s="38"/>
      <c r="J30" s="39"/>
      <c r="K30" s="38"/>
      <c r="L30" s="11"/>
      <c r="M30" s="293"/>
      <c r="N30" s="38"/>
      <c r="O30" s="11"/>
    </row>
    <row r="31" spans="1:18" ht="15.6" customHeight="1">
      <c r="A31" s="236"/>
      <c r="C31" s="14" t="s">
        <v>210</v>
      </c>
      <c r="D31" s="78"/>
      <c r="E31" s="56">
        <v>0.63029999999999997</v>
      </c>
      <c r="F31" s="78"/>
      <c r="G31" s="56">
        <v>0.63229999999999997</v>
      </c>
      <c r="H31" s="78"/>
      <c r="I31" s="56">
        <v>0.53459999999999996</v>
      </c>
      <c r="J31" s="78"/>
      <c r="K31" s="185">
        <f>($E31-I31)*100</f>
        <v>9.57</v>
      </c>
      <c r="L31" s="185"/>
      <c r="M31" s="78"/>
      <c r="N31" s="185">
        <f>($E31-G31)*100</f>
        <v>-0.20000000000000018</v>
      </c>
      <c r="O31" s="185"/>
    </row>
    <row r="32" spans="1:18" s="34" customFormat="1" ht="4.3499999999999996" customHeight="1">
      <c r="A32" s="236"/>
      <c r="B32" s="296"/>
      <c r="C32" s="35"/>
      <c r="D32" s="39"/>
      <c r="E32" s="38"/>
      <c r="F32" s="39"/>
      <c r="G32" s="38"/>
      <c r="H32" s="39"/>
      <c r="I32" s="38"/>
      <c r="J32" s="39"/>
      <c r="K32" s="38"/>
      <c r="L32" s="11"/>
      <c r="M32" s="293"/>
      <c r="N32" s="38"/>
      <c r="O32" s="11"/>
    </row>
    <row r="33" spans="1:17" ht="15.6" customHeight="1">
      <c r="A33" s="236"/>
      <c r="C33" s="298" t="s">
        <v>211</v>
      </c>
      <c r="D33" s="78"/>
      <c r="E33" s="248">
        <v>0.65390000000000004</v>
      </c>
      <c r="F33" s="78"/>
      <c r="G33" s="248">
        <v>0.65800000000000003</v>
      </c>
      <c r="H33" s="78"/>
      <c r="I33" s="248">
        <v>0.56679999999999997</v>
      </c>
      <c r="J33" s="78"/>
      <c r="K33" s="247">
        <f>($E33-I33)*100</f>
        <v>8.7100000000000062</v>
      </c>
      <c r="L33" s="247"/>
      <c r="M33" s="78"/>
      <c r="N33" s="247">
        <f>($E33-G33)*100</f>
        <v>-0.40999999999999925</v>
      </c>
      <c r="O33" s="247"/>
    </row>
    <row r="34" spans="1:17" s="34" customFormat="1" ht="4.3499999999999996" customHeight="1">
      <c r="A34" s="236"/>
      <c r="B34" s="296"/>
      <c r="C34" s="35"/>
      <c r="D34" s="39"/>
      <c r="E34" s="38"/>
      <c r="F34" s="39"/>
      <c r="G34" s="38"/>
      <c r="H34" s="39"/>
      <c r="I34" s="38"/>
      <c r="J34" s="39"/>
      <c r="K34" s="38"/>
      <c r="L34" s="11"/>
      <c r="M34" s="293"/>
      <c r="N34" s="38"/>
      <c r="O34" s="11"/>
    </row>
    <row r="35" spans="1:17" ht="15.6" customHeight="1">
      <c r="A35" s="236"/>
      <c r="C35" s="241" t="s">
        <v>242</v>
      </c>
      <c r="D35" s="245"/>
      <c r="E35" s="385">
        <v>3.32E-2</v>
      </c>
      <c r="F35" s="245"/>
      <c r="G35" s="385">
        <v>3.9300000000000002E-2</v>
      </c>
      <c r="H35" s="245"/>
      <c r="I35" s="385">
        <v>5.74E-2</v>
      </c>
      <c r="J35" s="245"/>
      <c r="K35" s="185">
        <v>-2.42</v>
      </c>
      <c r="L35" s="185"/>
      <c r="M35" s="245"/>
      <c r="N35" s="185">
        <v>-0.6100000000000001</v>
      </c>
      <c r="O35" s="185"/>
    </row>
    <row r="36" spans="1:17">
      <c r="E36" s="299"/>
      <c r="G36" s="16"/>
      <c r="I36" s="16"/>
      <c r="K36" s="16"/>
      <c r="L36" s="16"/>
      <c r="N36" s="16"/>
      <c r="O36" s="16"/>
    </row>
    <row r="37" spans="1:17" ht="18.75">
      <c r="C37" s="290" t="s">
        <v>151</v>
      </c>
      <c r="E37" s="16"/>
      <c r="G37" s="16"/>
      <c r="I37" s="16"/>
      <c r="K37" s="16"/>
      <c r="L37" s="16"/>
      <c r="N37" s="16"/>
      <c r="O37" s="16"/>
    </row>
    <row r="38" spans="1:17" ht="6" customHeight="1">
      <c r="C38" s="169"/>
      <c r="D38" s="78"/>
      <c r="E38" s="149"/>
      <c r="F38" s="78"/>
      <c r="G38" s="149"/>
      <c r="H38" s="78"/>
      <c r="I38" s="149"/>
      <c r="J38" s="78"/>
      <c r="K38" s="149"/>
      <c r="L38" s="148"/>
      <c r="M38" s="78"/>
      <c r="N38" s="149"/>
      <c r="O38" s="148"/>
    </row>
    <row r="39" spans="1:17" s="15" customFormat="1" ht="15.6" customHeight="1">
      <c r="A39" s="46"/>
      <c r="B39" s="46"/>
      <c r="C39" s="300" t="s">
        <v>135</v>
      </c>
      <c r="D39" s="31"/>
      <c r="E39" s="146">
        <v>948246</v>
      </c>
      <c r="F39" s="301"/>
      <c r="G39" s="146">
        <v>1045653</v>
      </c>
      <c r="H39" s="31"/>
      <c r="I39" s="146">
        <v>993552</v>
      </c>
      <c r="J39" s="31"/>
      <c r="K39" s="146">
        <f t="shared" ref="K39:K41" si="4">$E39-I39</f>
        <v>-45306</v>
      </c>
      <c r="L39" s="158">
        <f>IF(AND(I39=0,E39=0),0,IF(AND(I39=0,E39&gt;0),1,E39/I39-1))</f>
        <v>-4.5600028986907626E-2</v>
      </c>
      <c r="M39" s="31"/>
      <c r="N39" s="146">
        <f>$E39-G39</f>
        <v>-97407</v>
      </c>
      <c r="O39" s="158">
        <f>IF(AND(G39=0,E39=0),0,IF(AND(G39=0,E39&gt;0),1,E39/G39-1))</f>
        <v>-9.3154229940525246E-2</v>
      </c>
    </row>
    <row r="40" spans="1:17" s="46" customFormat="1" ht="15.6" customHeight="1">
      <c r="A40" s="302"/>
      <c r="B40" s="303"/>
      <c r="C40" s="150" t="s">
        <v>133</v>
      </c>
      <c r="D40" s="178"/>
      <c r="E40" s="37">
        <v>701012</v>
      </c>
      <c r="F40" s="304"/>
      <c r="G40" s="38">
        <v>748062</v>
      </c>
      <c r="H40" s="295"/>
      <c r="I40" s="38">
        <v>742668</v>
      </c>
      <c r="J40" s="295"/>
      <c r="K40" s="38">
        <f t="shared" si="4"/>
        <v>-41656</v>
      </c>
      <c r="L40" s="11">
        <f>IF(AND(I40=0,E40=0),0,IF(AND(I40=0,E40&gt;0),1,E40/I40-1))</f>
        <v>-5.6089665907242514E-2</v>
      </c>
      <c r="M40" s="295"/>
      <c r="N40" s="38">
        <f>$E40-G40</f>
        <v>-47050</v>
      </c>
      <c r="O40" s="11">
        <f>IF(AND(G40=0,E40=0),0,IF(AND(G40=0,E40&gt;0),1,E40/G40-1))</f>
        <v>-6.2895856225820834E-2</v>
      </c>
    </row>
    <row r="41" spans="1:17" s="46" customFormat="1" ht="15.6" customHeight="1">
      <c r="A41" s="302"/>
      <c r="B41" s="303"/>
      <c r="C41" s="150" t="s">
        <v>134</v>
      </c>
      <c r="D41" s="178"/>
      <c r="E41" s="37">
        <v>247234</v>
      </c>
      <c r="F41" s="304"/>
      <c r="G41" s="38">
        <v>297591</v>
      </c>
      <c r="H41" s="295"/>
      <c r="I41" s="38">
        <v>250885</v>
      </c>
      <c r="J41" s="295"/>
      <c r="K41" s="38">
        <f t="shared" si="4"/>
        <v>-3651</v>
      </c>
      <c r="L41" s="11">
        <f>IF(AND(I41=0,E41=0),0,IF(AND(I41=0,E41&gt;0),1,E41/I41-1))</f>
        <v>-1.4552484205911043E-2</v>
      </c>
      <c r="M41" s="295"/>
      <c r="N41" s="38">
        <f>$E41-G41</f>
        <v>-50357</v>
      </c>
      <c r="O41" s="11">
        <f>IF(AND(G41=0,E41=0),0,IF(AND(G41=0,E41&gt;0),1,E41/G41-1))</f>
        <v>-0.16921546686559741</v>
      </c>
    </row>
    <row r="42" spans="1:17">
      <c r="A42" s="302"/>
      <c r="E42" s="16"/>
      <c r="G42" s="16"/>
      <c r="I42" s="16"/>
      <c r="K42" s="16"/>
      <c r="L42" s="16"/>
      <c r="N42" s="16"/>
      <c r="O42" s="16"/>
    </row>
    <row r="43" spans="1:17" ht="18.75">
      <c r="C43" s="290" t="s">
        <v>147</v>
      </c>
      <c r="E43" s="16"/>
      <c r="G43" s="16"/>
      <c r="I43" s="16"/>
      <c r="K43" s="16"/>
      <c r="L43" s="16"/>
      <c r="N43" s="16"/>
      <c r="O43" s="16"/>
    </row>
    <row r="44" spans="1:17" ht="6" customHeight="1">
      <c r="C44" s="169"/>
      <c r="D44" s="78"/>
      <c r="E44" s="149"/>
      <c r="F44" s="78"/>
      <c r="G44" s="149"/>
      <c r="H44" s="78"/>
      <c r="I44" s="149"/>
      <c r="J44" s="78"/>
      <c r="K44" s="149"/>
      <c r="L44" s="148"/>
      <c r="M44" s="78"/>
      <c r="N44" s="149"/>
      <c r="O44" s="148"/>
    </row>
    <row r="45" spans="1:17" s="46" customFormat="1" ht="15.6" customHeight="1">
      <c r="A45" s="302"/>
      <c r="B45" s="303"/>
      <c r="C45" s="150" t="s">
        <v>136</v>
      </c>
      <c r="D45" s="178"/>
      <c r="E45" s="37">
        <v>1171473</v>
      </c>
      <c r="F45" s="178"/>
      <c r="G45" s="38">
        <v>1298505</v>
      </c>
      <c r="H45" s="295"/>
      <c r="I45" s="38">
        <v>1522064</v>
      </c>
      <c r="J45" s="295"/>
      <c r="K45" s="38">
        <f t="shared" ref="K45:K47" si="5">$E45-I45</f>
        <v>-350591</v>
      </c>
      <c r="L45" s="11">
        <f>IF(AND(I45=0,E45=0),0,IF(AND(I45=0,E45&gt;0),1,E45/I45-1))</f>
        <v>-0.23033919730050778</v>
      </c>
      <c r="M45" s="295"/>
      <c r="N45" s="38">
        <f>$E45-G45</f>
        <v>-127032</v>
      </c>
      <c r="O45" s="11">
        <f>IF(AND(G45=0,E45=0),0,IF(AND(G45=0,E45&gt;0),1,E45/G45-1))</f>
        <v>-9.7829426917878659E-2</v>
      </c>
    </row>
    <row r="46" spans="1:17" s="46" customFormat="1" ht="15.6" customHeight="1">
      <c r="A46" s="302"/>
      <c r="B46" s="303"/>
      <c r="C46" s="150" t="s">
        <v>146</v>
      </c>
      <c r="D46" s="178"/>
      <c r="E46" s="37">
        <v>140452</v>
      </c>
      <c r="F46" s="178"/>
      <c r="G46" s="38">
        <v>107767</v>
      </c>
      <c r="H46" s="295"/>
      <c r="I46" s="38">
        <v>136241</v>
      </c>
      <c r="J46" s="295"/>
      <c r="K46" s="38">
        <f t="shared" si="5"/>
        <v>4211</v>
      </c>
      <c r="L46" s="11">
        <f>IF(AND(I46=0,E46=0),0,IF(AND(I46=0,E46&gt;0),1,E46/I46-1))</f>
        <v>3.0908463678334774E-2</v>
      </c>
      <c r="M46" s="295"/>
      <c r="N46" s="38">
        <f>$E46-G46</f>
        <v>32685</v>
      </c>
      <c r="O46" s="11">
        <f>IF(AND(G46=0,E46=0),0,IF(AND(G46=0,E46&gt;0),1,E46/G46-1))</f>
        <v>0.30329321591953007</v>
      </c>
    </row>
    <row r="47" spans="1:17" s="15" customFormat="1" ht="15.6" customHeight="1">
      <c r="A47" s="305"/>
      <c r="B47" s="46"/>
      <c r="C47" s="300" t="s">
        <v>137</v>
      </c>
      <c r="D47" s="31"/>
      <c r="E47" s="146">
        <v>1311925</v>
      </c>
      <c r="F47" s="31"/>
      <c r="G47" s="146">
        <v>1406272</v>
      </c>
      <c r="H47" s="31"/>
      <c r="I47" s="146">
        <v>1658305</v>
      </c>
      <c r="J47" s="31"/>
      <c r="K47" s="146">
        <f t="shared" si="5"/>
        <v>-346380</v>
      </c>
      <c r="L47" s="158">
        <f>IF(AND(I47=0,E47=0),0,IF(AND(I47=0,E47&gt;0),1,E47/I47-1))</f>
        <v>-0.20887593054353693</v>
      </c>
      <c r="M47" s="31"/>
      <c r="N47" s="146">
        <f>$E47-G47</f>
        <v>-94347</v>
      </c>
      <c r="O47" s="158">
        <f>IF(AND(G47=0,E47=0),0,IF(AND(G47=0,E47&gt;0),1,E47/G47-1))</f>
        <v>-6.7090150411869165E-2</v>
      </c>
    </row>
    <row r="48" spans="1:17" s="34" customFormat="1" ht="15.6" customHeight="1">
      <c r="A48" s="46"/>
      <c r="B48" s="46"/>
      <c r="C48" s="306" t="s">
        <v>123</v>
      </c>
      <c r="D48" s="36"/>
      <c r="E48" s="180"/>
      <c r="F48" s="36"/>
      <c r="G48" s="181"/>
      <c r="H48" s="39"/>
      <c r="I48" s="181"/>
      <c r="J48" s="39"/>
      <c r="K48" s="38"/>
      <c r="L48" s="11"/>
      <c r="M48" s="293"/>
      <c r="N48" s="38"/>
      <c r="O48" s="11"/>
      <c r="P48" s="156"/>
      <c r="Q48" s="156"/>
    </row>
    <row r="49" spans="1:17" s="34" customFormat="1" ht="15.6" customHeight="1">
      <c r="A49" s="302"/>
      <c r="B49" s="46"/>
      <c r="C49" s="307" t="s">
        <v>140</v>
      </c>
      <c r="D49" s="36"/>
      <c r="E49" s="37">
        <v>748518</v>
      </c>
      <c r="F49" s="178"/>
      <c r="G49" s="38">
        <v>801815</v>
      </c>
      <c r="H49" s="295"/>
      <c r="I49" s="38">
        <v>986138</v>
      </c>
      <c r="J49" s="295"/>
      <c r="K49" s="38">
        <f t="shared" ref="K49" si="6">$E49-I49</f>
        <v>-237620</v>
      </c>
      <c r="L49" s="11">
        <f>IF(AND(I49=0,E49=0),0,IF(AND(I49=0,E49&gt;0),1,E49/I49-1))</f>
        <v>-0.24096019015594161</v>
      </c>
      <c r="M49" s="295"/>
      <c r="N49" s="38">
        <f>$E49-G49</f>
        <v>-53297</v>
      </c>
      <c r="O49" s="11">
        <f>IF(AND(G49=0,E49=0),0,IF(AND(G49=0,E49&gt;0),1,E49/G49-1))</f>
        <v>-6.6470445177503557E-2</v>
      </c>
      <c r="P49" s="156"/>
      <c r="Q49" s="156"/>
    </row>
    <row r="50" spans="1:17" s="34" customFormat="1" ht="14.25" customHeight="1">
      <c r="C50" s="307"/>
      <c r="D50" s="39"/>
      <c r="E50" s="38"/>
      <c r="F50" s="39"/>
      <c r="G50" s="38"/>
      <c r="H50" s="39"/>
      <c r="I50" s="38"/>
      <c r="J50" s="39"/>
      <c r="K50" s="38"/>
      <c r="L50" s="11"/>
      <c r="M50" s="293"/>
      <c r="N50" s="38"/>
      <c r="O50" s="11"/>
      <c r="P50" s="156"/>
      <c r="Q50" s="156"/>
    </row>
    <row r="51" spans="1:17" ht="18.75">
      <c r="A51" s="305"/>
      <c r="C51" s="290" t="s">
        <v>148</v>
      </c>
      <c r="E51" s="16"/>
      <c r="G51" s="16"/>
      <c r="I51" s="16"/>
      <c r="K51" s="16"/>
      <c r="L51" s="16"/>
      <c r="N51" s="16"/>
      <c r="O51" s="16"/>
    </row>
    <row r="52" spans="1:17" ht="6" customHeight="1">
      <c r="A52" s="305"/>
      <c r="C52" s="169"/>
      <c r="D52" s="78"/>
      <c r="E52" s="149"/>
      <c r="F52" s="78"/>
      <c r="G52" s="149"/>
      <c r="H52" s="78"/>
      <c r="I52" s="149"/>
      <c r="J52" s="78"/>
      <c r="K52" s="149"/>
      <c r="L52" s="148"/>
      <c r="M52" s="78"/>
      <c r="N52" s="149"/>
      <c r="O52" s="148"/>
    </row>
    <row r="53" spans="1:17" s="34" customFormat="1" ht="15.6" customHeight="1">
      <c r="A53" s="302"/>
      <c r="B53" s="46"/>
      <c r="C53" s="175" t="s">
        <v>104</v>
      </c>
      <c r="D53" s="36" t="s">
        <v>18</v>
      </c>
      <c r="E53" s="37">
        <v>487</v>
      </c>
      <c r="F53" s="36"/>
      <c r="G53" s="38">
        <v>487</v>
      </c>
      <c r="H53" s="39"/>
      <c r="I53" s="38">
        <v>515</v>
      </c>
      <c r="J53" s="39"/>
      <c r="K53" s="38">
        <f t="shared" ref="K53:K57" si="7">$E53-I53</f>
        <v>-28</v>
      </c>
      <c r="L53" s="11">
        <f>IF(AND(I53=0,E53=0),0,IF(AND(I53=0,E53&gt;0),1,E53/I53-1))</f>
        <v>-5.4368932038834972E-2</v>
      </c>
      <c r="M53" s="293"/>
      <c r="N53" s="38">
        <f>$E53-G53</f>
        <v>0</v>
      </c>
      <c r="O53" s="11">
        <f>IF(AND(G53=0,E53=0),0,IF(AND(G53=0,E53&gt;0),1,E53/G53-1))</f>
        <v>0</v>
      </c>
    </row>
    <row r="54" spans="1:17" s="34" customFormat="1" ht="15.6" customHeight="1">
      <c r="A54" s="302"/>
      <c r="B54" s="46"/>
      <c r="C54" s="175" t="s">
        <v>105</v>
      </c>
      <c r="D54" s="36" t="s">
        <v>18</v>
      </c>
      <c r="E54" s="37">
        <v>1293</v>
      </c>
      <c r="F54" s="36"/>
      <c r="G54" s="38">
        <v>1212</v>
      </c>
      <c r="H54" s="39"/>
      <c r="I54" s="38">
        <v>1520</v>
      </c>
      <c r="J54" s="39"/>
      <c r="K54" s="38">
        <f t="shared" si="7"/>
        <v>-227</v>
      </c>
      <c r="L54" s="11">
        <f>IF(AND(I54=0,E54=0),0,IF(AND(I54=0,E54&gt;0),1,E54/I54-1))</f>
        <v>-0.14934210526315794</v>
      </c>
      <c r="M54" s="293"/>
      <c r="N54" s="38">
        <f>$E54-G54</f>
        <v>81</v>
      </c>
      <c r="O54" s="11">
        <f>IF(AND(G54=0,E54=0),0,IF(AND(G54=0,E54&gt;0),1,E54/G54-1))</f>
        <v>6.6831683168316891E-2</v>
      </c>
    </row>
    <row r="55" spans="1:17" s="34" customFormat="1" ht="15.6" customHeight="1">
      <c r="A55" s="302"/>
      <c r="B55" s="46"/>
      <c r="C55" s="175" t="s">
        <v>106</v>
      </c>
      <c r="D55" s="36"/>
      <c r="E55" s="37">
        <v>644165</v>
      </c>
      <c r="F55" s="36"/>
      <c r="G55" s="38">
        <v>688003</v>
      </c>
      <c r="H55" s="39"/>
      <c r="I55" s="38">
        <v>815345</v>
      </c>
      <c r="J55" s="39"/>
      <c r="K55" s="38">
        <f t="shared" si="7"/>
        <v>-171180</v>
      </c>
      <c r="L55" s="11">
        <f>IF(AND(I55=0,E55=0),0,IF(AND(I55=0,E55&gt;0),1,E55/I55-1))</f>
        <v>-0.20994793614972806</v>
      </c>
      <c r="M55" s="293"/>
      <c r="N55" s="38">
        <f>$E55-G55</f>
        <v>-43838</v>
      </c>
      <c r="O55" s="11">
        <f>IF(AND(G55=0,E55=0),0,IF(AND(G55=0,E55&gt;0),1,E55/G55-1))</f>
        <v>-6.3717745416807747E-2</v>
      </c>
    </row>
    <row r="56" spans="1:17" s="34" customFormat="1" ht="15.6" customHeight="1">
      <c r="A56" s="302"/>
      <c r="B56" s="46"/>
      <c r="C56" s="175" t="s">
        <v>107</v>
      </c>
      <c r="D56" s="36" t="s">
        <v>20</v>
      </c>
      <c r="E56" s="37">
        <v>665980</v>
      </c>
      <c r="F56" s="36"/>
      <c r="G56" s="38">
        <v>716570</v>
      </c>
      <c r="H56" s="39"/>
      <c r="I56" s="38">
        <v>840925</v>
      </c>
      <c r="J56" s="39"/>
      <c r="K56" s="38">
        <f t="shared" si="7"/>
        <v>-174945</v>
      </c>
      <c r="L56" s="11">
        <f>IF(AND(I56=0,E56=0),0,IF(AND(I56=0,E56&gt;0),1,E56/I56-1))</f>
        <v>-0.20803876683414102</v>
      </c>
      <c r="M56" s="293"/>
      <c r="N56" s="38">
        <f>$E56-G56</f>
        <v>-50590</v>
      </c>
      <c r="O56" s="11">
        <f>IF(AND(G56=0,E56=0),0,IF(AND(G56=0,E56&gt;0),1,E56/G56-1))</f>
        <v>-7.060022049485748E-2</v>
      </c>
    </row>
    <row r="57" spans="1:17" s="15" customFormat="1" ht="15.6" customHeight="1">
      <c r="A57" s="305"/>
      <c r="B57" s="46"/>
      <c r="C57" s="300" t="s">
        <v>137</v>
      </c>
      <c r="D57" s="31" t="s">
        <v>18</v>
      </c>
      <c r="E57" s="146">
        <v>1311925</v>
      </c>
      <c r="F57" s="31"/>
      <c r="G57" s="146">
        <v>1406272</v>
      </c>
      <c r="H57" s="31"/>
      <c r="I57" s="146">
        <v>1658305</v>
      </c>
      <c r="J57" s="31"/>
      <c r="K57" s="146">
        <f t="shared" si="7"/>
        <v>-346380</v>
      </c>
      <c r="L57" s="158">
        <f>IF(AND(I57=0,E57=0),0,IF(AND(I57=0,E57&gt;0),1,E57/I57-1))</f>
        <v>-0.20887593054353693</v>
      </c>
      <c r="M57" s="31"/>
      <c r="N57" s="146">
        <f>$E57-G57</f>
        <v>-94347</v>
      </c>
      <c r="O57" s="158">
        <f>IF(AND(G57=0,E57=0),0,IF(AND(G57=0,E57&gt;0),1,E57/G57-1))</f>
        <v>-6.7090150411869165E-2</v>
      </c>
    </row>
    <row r="58" spans="1:17" s="34" customFormat="1" ht="15.6" customHeight="1">
      <c r="A58" s="46"/>
      <c r="B58" s="46"/>
      <c r="C58" s="306" t="s">
        <v>123</v>
      </c>
      <c r="D58" s="36"/>
      <c r="E58" s="180"/>
      <c r="F58" s="36"/>
      <c r="G58" s="181"/>
      <c r="H58" s="39"/>
      <c r="I58" s="181"/>
      <c r="J58" s="39"/>
      <c r="K58" s="38"/>
      <c r="L58" s="11"/>
      <c r="M58" s="293"/>
      <c r="N58" s="38"/>
      <c r="O58" s="11"/>
      <c r="P58" s="156"/>
      <c r="Q58" s="156"/>
    </row>
    <row r="59" spans="1:17" s="34" customFormat="1" ht="15.6" customHeight="1">
      <c r="A59" s="305"/>
      <c r="B59" s="46"/>
      <c r="C59" s="307" t="s">
        <v>138</v>
      </c>
      <c r="D59" s="36"/>
      <c r="E59" s="37">
        <v>205922</v>
      </c>
      <c r="F59" s="36"/>
      <c r="G59" s="38">
        <v>258149.99999999997</v>
      </c>
      <c r="H59" s="39"/>
      <c r="I59" s="38">
        <v>358676</v>
      </c>
      <c r="J59" s="39"/>
      <c r="K59" s="38">
        <f t="shared" ref="K59" si="8">$E59-I59</f>
        <v>-152754</v>
      </c>
      <c r="L59" s="11">
        <f>IF(AND(I59=0,E59=0),0,IF(AND(I59=0,E59&gt;0),1,E59/I59-1))</f>
        <v>-0.42588296958815197</v>
      </c>
      <c r="M59" s="293"/>
      <c r="N59" s="38">
        <f>$E59-G59</f>
        <v>-52227.999999999971</v>
      </c>
      <c r="O59" s="11">
        <f>IF(AND(G59=0,E59=0),0,IF(AND(G59=0,E59&gt;0),1,E59/G59-1))</f>
        <v>-0.20231648266511704</v>
      </c>
      <c r="P59" s="156"/>
      <c r="Q59" s="156"/>
    </row>
    <row r="61" spans="1:17" ht="18.75">
      <c r="C61" s="290" t="s">
        <v>213</v>
      </c>
      <c r="E61" s="16"/>
      <c r="G61" s="16"/>
      <c r="I61" s="16"/>
      <c r="K61" s="16"/>
      <c r="L61" s="16"/>
      <c r="N61" s="16"/>
      <c r="O61" s="16"/>
    </row>
    <row r="62" spans="1:17" ht="6" customHeight="1">
      <c r="C62" s="169"/>
      <c r="D62" s="78"/>
      <c r="E62" s="149"/>
      <c r="F62" s="78"/>
      <c r="G62" s="149"/>
      <c r="H62" s="78"/>
      <c r="I62" s="149"/>
      <c r="J62" s="78"/>
      <c r="K62" s="149"/>
      <c r="L62" s="148"/>
      <c r="M62" s="78"/>
      <c r="N62" s="149"/>
      <c r="O62" s="148"/>
    </row>
    <row r="63" spans="1:17" s="46" customFormat="1" ht="15.6" customHeight="1">
      <c r="A63" s="302"/>
      <c r="B63" s="303"/>
      <c r="C63" s="150" t="s">
        <v>149</v>
      </c>
      <c r="D63" s="178"/>
      <c r="E63" s="37">
        <v>748518</v>
      </c>
      <c r="F63" s="178"/>
      <c r="G63" s="38">
        <v>801815</v>
      </c>
      <c r="H63" s="295"/>
      <c r="I63" s="38">
        <v>986138</v>
      </c>
      <c r="J63" s="295"/>
      <c r="K63" s="38">
        <f t="shared" ref="K63:K65" si="9">$E63-I63</f>
        <v>-237620</v>
      </c>
      <c r="L63" s="11">
        <f>IF(AND(I63=0,E63=0),0,IF(AND(I63=0,E63&gt;0),1,E63/I63-1))</f>
        <v>-0.24096019015594161</v>
      </c>
      <c r="M63" s="295"/>
      <c r="N63" s="38">
        <f>$E63-G63</f>
        <v>-53297</v>
      </c>
      <c r="O63" s="11">
        <f>IF(AND(G63=0,E63=0),0,IF(AND(G63=0,E63&gt;0),1,E63/G63-1))</f>
        <v>-6.6470445177503557E-2</v>
      </c>
    </row>
    <row r="64" spans="1:17" s="46" customFormat="1" ht="15.6" customHeight="1">
      <c r="A64" s="302"/>
      <c r="B64" s="303"/>
      <c r="C64" s="150" t="s">
        <v>150</v>
      </c>
      <c r="D64" s="178"/>
      <c r="E64" s="37">
        <v>1051563</v>
      </c>
      <c r="F64" s="178"/>
      <c r="G64" s="38">
        <v>949818</v>
      </c>
      <c r="H64" s="295"/>
      <c r="I64" s="38">
        <v>555546</v>
      </c>
      <c r="J64" s="295"/>
      <c r="K64" s="38">
        <f t="shared" si="9"/>
        <v>496017</v>
      </c>
      <c r="L64" s="11">
        <f>IF(AND(I64=0,E64=0),0,IF(AND(I64=0,E64&gt;0),1,E64/I64-1))</f>
        <v>0.89284595695045965</v>
      </c>
      <c r="M64" s="295"/>
      <c r="N64" s="38">
        <f>$E64-G64</f>
        <v>101745</v>
      </c>
      <c r="O64" s="11">
        <f>IF(AND(G64=0,E64=0),0,IF(AND(G64=0,E64&gt;0),1,E64/G64-1))</f>
        <v>0.10712052203685341</v>
      </c>
    </row>
    <row r="65" spans="1:15" s="15" customFormat="1" ht="15.6" customHeight="1">
      <c r="A65" s="302"/>
      <c r="B65" s="46"/>
      <c r="C65" s="300" t="s">
        <v>141</v>
      </c>
      <c r="D65" s="31"/>
      <c r="E65" s="146">
        <v>1800081</v>
      </c>
      <c r="F65" s="31"/>
      <c r="G65" s="146">
        <v>1751633</v>
      </c>
      <c r="H65" s="31"/>
      <c r="I65" s="146">
        <v>1541684</v>
      </c>
      <c r="J65" s="31"/>
      <c r="K65" s="146">
        <f t="shared" si="9"/>
        <v>258397</v>
      </c>
      <c r="L65" s="158">
        <f>IF(AND(I65=0,E65=0),0,IF(AND(I65=0,E65&gt;0),1,E65/I65-1))</f>
        <v>0.16760698041881472</v>
      </c>
      <c r="M65" s="31"/>
      <c r="N65" s="146">
        <f>$E65-G65</f>
        <v>48448</v>
      </c>
      <c r="O65" s="158">
        <f>IF(AND(G65=0,E65=0),0,IF(AND(G65=0,E65&gt;0),1,E65/G65-1))</f>
        <v>2.765876185251126E-2</v>
      </c>
    </row>
    <row r="66" spans="1:15" ht="17.45" customHeight="1"/>
    <row r="67" spans="1:15" ht="18.75">
      <c r="A67" s="305"/>
      <c r="C67" s="290" t="s">
        <v>216</v>
      </c>
      <c r="E67" s="16"/>
      <c r="G67" s="16"/>
      <c r="I67" s="16"/>
      <c r="K67" s="16"/>
      <c r="L67" s="16"/>
      <c r="N67" s="16"/>
      <c r="O67" s="16"/>
    </row>
    <row r="68" spans="1:15" ht="6" customHeight="1">
      <c r="A68" s="305"/>
      <c r="C68" s="169"/>
      <c r="D68" s="78"/>
      <c r="E68" s="149"/>
      <c r="F68" s="78"/>
      <c r="G68" s="149"/>
      <c r="H68" s="78"/>
      <c r="I68" s="149"/>
      <c r="J68" s="78"/>
      <c r="K68" s="149"/>
      <c r="L68" s="148"/>
      <c r="M68" s="78"/>
      <c r="N68" s="149"/>
      <c r="O68" s="148"/>
    </row>
    <row r="69" spans="1:15" s="15" customFormat="1" ht="15.6" customHeight="1">
      <c r="A69" s="134"/>
      <c r="B69" s="46"/>
      <c r="C69" s="300" t="s">
        <v>218</v>
      </c>
      <c r="D69" s="31" t="s">
        <v>18</v>
      </c>
      <c r="E69" s="146">
        <v>2103106.6244008979</v>
      </c>
      <c r="F69" s="31"/>
      <c r="G69" s="146">
        <v>2660742.6503880322</v>
      </c>
      <c r="H69" s="31"/>
      <c r="I69" s="146">
        <v>2944384.1957367514</v>
      </c>
      <c r="J69" s="31"/>
      <c r="K69" s="146">
        <f t="shared" ref="K69:K73" si="10">$E69-I69</f>
        <v>-841277.57133585354</v>
      </c>
      <c r="L69" s="158">
        <f>IF(AND(I69=0,E69=0),0,IF(AND(I69=0,E69&gt;0),1,E69/I69-1))</f>
        <v>-0.28572275742885755</v>
      </c>
      <c r="M69" s="31"/>
      <c r="N69" s="146">
        <f>$E69-G69</f>
        <v>-557636.02598713432</v>
      </c>
      <c r="O69" s="158">
        <f>IF(AND(G69=0,E69=0),0,IF(AND(G69=0,E69&gt;0),1,E69/G69-1))</f>
        <v>-0.20957909097514971</v>
      </c>
    </row>
    <row r="70" spans="1:15" s="295" customFormat="1" ht="15.6" customHeight="1">
      <c r="A70" s="308"/>
      <c r="B70" s="178"/>
      <c r="C70" s="309" t="s">
        <v>152</v>
      </c>
      <c r="D70" s="179"/>
      <c r="E70" s="180">
        <v>1867938.032040898</v>
      </c>
      <c r="F70" s="179"/>
      <c r="G70" s="181">
        <v>2338531.8600882012</v>
      </c>
      <c r="H70" s="182"/>
      <c r="I70" s="181">
        <v>2603559.0523781623</v>
      </c>
      <c r="J70" s="182"/>
      <c r="K70" s="181">
        <f t="shared" si="10"/>
        <v>-735621.02033726429</v>
      </c>
      <c r="L70" s="233">
        <f>IF(AND(I70=0,E70=0),0,IF(AND(I70=0,E70&gt;0),1,E70/I70-1))</f>
        <v>-0.28254439616621252</v>
      </c>
      <c r="M70" s="310"/>
      <c r="N70" s="181">
        <f>$E70-G70</f>
        <v>-470593.82804730325</v>
      </c>
      <c r="O70" s="233">
        <f>IF(AND(G70=0,E70=0),0,IF(AND(G70=0,E70&gt;0),1,E70/G70-1))</f>
        <v>-0.20123473025060867</v>
      </c>
    </row>
    <row r="71" spans="1:15" s="34" customFormat="1" ht="15.6" customHeight="1">
      <c r="A71" s="302"/>
      <c r="B71" s="46"/>
      <c r="C71" s="311" t="s">
        <v>204</v>
      </c>
      <c r="D71" s="36" t="s">
        <v>18</v>
      </c>
      <c r="E71" s="37">
        <v>272691.05438000109</v>
      </c>
      <c r="F71" s="36"/>
      <c r="G71" s="38">
        <v>429032.41440954892</v>
      </c>
      <c r="H71" s="39"/>
      <c r="I71" s="38">
        <v>501822.0106595424</v>
      </c>
      <c r="J71" s="39"/>
      <c r="K71" s="38">
        <f t="shared" si="10"/>
        <v>-229130.95627954131</v>
      </c>
      <c r="L71" s="11">
        <f>IF(AND(I71=0,E71=0),0,IF(AND(I71=0,E71&gt;0),1,E71/I71-1))</f>
        <v>-0.45659805949602639</v>
      </c>
      <c r="M71" s="293"/>
      <c r="N71" s="38">
        <f>$E71-G71</f>
        <v>-156341.36002954782</v>
      </c>
      <c r="O71" s="11">
        <f>IF(AND(G71=0,E71=0),0,IF(AND(G71=0,E71&gt;0),1,E71/G71-1))</f>
        <v>-0.36440454095924402</v>
      </c>
    </row>
    <row r="72" spans="1:15" s="34" customFormat="1" ht="15.6" customHeight="1">
      <c r="A72" s="302"/>
      <c r="B72" s="46"/>
      <c r="C72" s="311" t="s">
        <v>205</v>
      </c>
      <c r="D72" s="36" t="s">
        <v>18</v>
      </c>
      <c r="E72" s="37">
        <v>1595246.977660897</v>
      </c>
      <c r="F72" s="36"/>
      <c r="G72" s="38">
        <v>1909499.4456786523</v>
      </c>
      <c r="H72" s="39"/>
      <c r="I72" s="38">
        <v>2101737.0417186199</v>
      </c>
      <c r="J72" s="39"/>
      <c r="K72" s="38">
        <f t="shared" si="10"/>
        <v>-506490.06405772292</v>
      </c>
      <c r="L72" s="11">
        <f>IF(AND(I72=0,E72=0),0,IF(AND(I72=0,E72&gt;0),1,E72/I72-1))</f>
        <v>-0.24098640981440711</v>
      </c>
      <c r="M72" s="293"/>
      <c r="N72" s="38">
        <f>$E72-G72</f>
        <v>-314252.46801775531</v>
      </c>
      <c r="O72" s="11">
        <f>IF(AND(G72=0,E72=0),0,IF(AND(G72=0,E72&gt;0),1,E72/G72-1))</f>
        <v>-0.16457321772411793</v>
      </c>
    </row>
    <row r="73" spans="1:15" s="295" customFormat="1" ht="15.6" customHeight="1">
      <c r="A73" s="308"/>
      <c r="B73" s="178"/>
      <c r="C73" s="309" t="s">
        <v>206</v>
      </c>
      <c r="D73" s="179" t="s">
        <v>20</v>
      </c>
      <c r="E73" s="180">
        <v>235168.59235999995</v>
      </c>
      <c r="F73" s="179"/>
      <c r="G73" s="181">
        <v>322210.79029983107</v>
      </c>
      <c r="H73" s="182"/>
      <c r="I73" s="181">
        <v>340825.14335858915</v>
      </c>
      <c r="J73" s="182"/>
      <c r="K73" s="181">
        <f t="shared" si="10"/>
        <v>-105656.5509985892</v>
      </c>
      <c r="L73" s="233">
        <f>IF(AND(I73=0,E73=0),0,IF(AND(I73=0,E73&gt;0),1,E73/I73-1))</f>
        <v>-0.31000221978173059</v>
      </c>
      <c r="M73" s="310"/>
      <c r="N73" s="181">
        <f>$E73-G73</f>
        <v>-87042.197939831123</v>
      </c>
      <c r="O73" s="233">
        <f>IF(AND(G73=0,E73=0),0,IF(AND(G73=0,E73&gt;0),1,E73/G73-1))</f>
        <v>-0.27014054327241677</v>
      </c>
    </row>
    <row r="74" spans="1:15" ht="6" customHeight="1">
      <c r="A74" s="313"/>
      <c r="C74" s="169"/>
      <c r="D74" s="78"/>
      <c r="E74" s="149"/>
      <c r="F74" s="78"/>
      <c r="G74" s="149"/>
      <c r="H74" s="78"/>
      <c r="I74" s="149"/>
      <c r="J74" s="78"/>
      <c r="K74" s="149"/>
      <c r="L74" s="148"/>
      <c r="M74" s="78"/>
      <c r="N74" s="149"/>
      <c r="O74" s="148"/>
    </row>
    <row r="75" spans="1:15" s="15" customFormat="1" ht="15.6" customHeight="1">
      <c r="A75" s="134"/>
      <c r="B75" s="46"/>
      <c r="C75" s="300" t="s">
        <v>219</v>
      </c>
      <c r="D75" s="31" t="s">
        <v>18</v>
      </c>
      <c r="E75" s="146">
        <v>1181048.5102454983</v>
      </c>
      <c r="F75" s="31"/>
      <c r="G75" s="146">
        <v>1487707.8445581177</v>
      </c>
      <c r="H75" s="31"/>
      <c r="I75" s="146">
        <v>1446848.984699114</v>
      </c>
      <c r="J75" s="31"/>
      <c r="K75" s="146">
        <f t="shared" ref="K75:K79" si="11">$E75-I75</f>
        <v>-265800.47445361572</v>
      </c>
      <c r="L75" s="158">
        <f>IF(AND(I75=0,E75=0),0,IF(AND(I75=0,E75&gt;0),1,E75/I75-1))</f>
        <v>-0.183709894580941</v>
      </c>
      <c r="M75" s="31"/>
      <c r="N75" s="146">
        <f>$E75-G75</f>
        <v>-306659.33431261941</v>
      </c>
      <c r="O75" s="158">
        <f>IF(AND(G75=0,E75=0),0,IF(AND(G75=0,E75&gt;0),1,E75/G75-1))</f>
        <v>-0.20612873383329111</v>
      </c>
    </row>
    <row r="76" spans="1:15" s="295" customFormat="1" ht="15.6" customHeight="1">
      <c r="A76" s="308"/>
      <c r="B76" s="178"/>
      <c r="C76" s="309" t="s">
        <v>152</v>
      </c>
      <c r="D76" s="179"/>
      <c r="E76" s="180">
        <v>1069132.5340786984</v>
      </c>
      <c r="F76" s="179"/>
      <c r="G76" s="181">
        <v>1336934.1497639786</v>
      </c>
      <c r="H76" s="182"/>
      <c r="I76" s="181">
        <v>1301281.5581580312</v>
      </c>
      <c r="J76" s="182"/>
      <c r="K76" s="181">
        <f t="shared" si="11"/>
        <v>-232149.02407933283</v>
      </c>
      <c r="L76" s="233">
        <f>IF(AND(I76=0,E76=0),0,IF(AND(I76=0,E76&gt;0),1,E76/I76-1))</f>
        <v>-0.17840030285831499</v>
      </c>
      <c r="M76" s="310"/>
      <c r="N76" s="181">
        <f>$E76-G76</f>
        <v>-267801.61568528018</v>
      </c>
      <c r="O76" s="233">
        <f>IF(AND(G76=0,E76=0),0,IF(AND(G76=0,E76&gt;0),1,E76/G76-1))</f>
        <v>-0.20031025143052683</v>
      </c>
    </row>
    <row r="77" spans="1:15" s="34" customFormat="1" ht="15.6" customHeight="1">
      <c r="A77" s="302"/>
      <c r="B77" s="46"/>
      <c r="C77" s="311" t="s">
        <v>204</v>
      </c>
      <c r="D77" s="36" t="s">
        <v>18</v>
      </c>
      <c r="E77" s="37">
        <v>146658.18362700148</v>
      </c>
      <c r="F77" s="36"/>
      <c r="G77" s="38">
        <v>243280.83670242529</v>
      </c>
      <c r="H77" s="39"/>
      <c r="I77" s="38">
        <v>230651.33049379321</v>
      </c>
      <c r="J77" s="39"/>
      <c r="K77" s="38">
        <f t="shared" si="11"/>
        <v>-83993.146866791736</v>
      </c>
      <c r="L77" s="11">
        <f>IF(AND(I77=0,E77=0),0,IF(AND(I77=0,E77&gt;0),1,E77/I77-1))</f>
        <v>-0.36415635100380217</v>
      </c>
      <c r="M77" s="293"/>
      <c r="N77" s="38">
        <f>$E77-G77</f>
        <v>-96622.653075423819</v>
      </c>
      <c r="O77" s="11">
        <f>IF(AND(G77=0,E77=0),0,IF(AND(G77=0,E77&gt;0),1,E77/G77-1))</f>
        <v>-0.39716508042764631</v>
      </c>
    </row>
    <row r="78" spans="1:15" s="34" customFormat="1" ht="15.6" customHeight="1">
      <c r="A78" s="302"/>
      <c r="B78" s="46"/>
      <c r="C78" s="311" t="s">
        <v>205</v>
      </c>
      <c r="D78" s="36" t="s">
        <v>18</v>
      </c>
      <c r="E78" s="37">
        <v>922474.3504516969</v>
      </c>
      <c r="F78" s="36"/>
      <c r="G78" s="38">
        <v>1093653.3130615533</v>
      </c>
      <c r="H78" s="39"/>
      <c r="I78" s="38">
        <v>1070630.2276642381</v>
      </c>
      <c r="J78" s="39"/>
      <c r="K78" s="38">
        <f t="shared" si="11"/>
        <v>-148155.87721254118</v>
      </c>
      <c r="L78" s="11">
        <f>IF(AND(I78=0,E78=0),0,IF(AND(I78=0,E78&gt;0),1,E78/I78-1))</f>
        <v>-0.13838192999255072</v>
      </c>
      <c r="M78" s="293"/>
      <c r="N78" s="38">
        <f>$E78-G78</f>
        <v>-171178.96260985639</v>
      </c>
      <c r="O78" s="11">
        <f>IF(AND(G78=0,E78=0),0,IF(AND(G78=0,E78&gt;0),1,E78/G78-1))</f>
        <v>-0.15652031641605058</v>
      </c>
    </row>
    <row r="79" spans="1:15" s="295" customFormat="1" ht="15.6" customHeight="1">
      <c r="A79" s="308"/>
      <c r="B79" s="178"/>
      <c r="C79" s="309" t="s">
        <v>206</v>
      </c>
      <c r="D79" s="179" t="s">
        <v>20</v>
      </c>
      <c r="E79" s="180">
        <v>111915.97616679978</v>
      </c>
      <c r="F79" s="179"/>
      <c r="G79" s="181">
        <v>150773.69479413907</v>
      </c>
      <c r="H79" s="182"/>
      <c r="I79" s="181">
        <v>145567.42654108285</v>
      </c>
      <c r="J79" s="182"/>
      <c r="K79" s="181">
        <f t="shared" si="11"/>
        <v>-33651.450374283071</v>
      </c>
      <c r="L79" s="233">
        <f>IF(AND(I79=0,E79=0),0,IF(AND(I79=0,E79&gt;0),1,E79/I79-1))</f>
        <v>-0.23117431676780908</v>
      </c>
      <c r="M79" s="310"/>
      <c r="N79" s="181">
        <f>$E79-G79</f>
        <v>-38857.718627339287</v>
      </c>
      <c r="O79" s="233">
        <f>IF(AND(G79=0,E79=0),0,IF(AND(G79=0,E79&gt;0),1,E79/G79-1))</f>
        <v>-0.25772213568417357</v>
      </c>
    </row>
    <row r="80" spans="1:15" ht="6.75" customHeight="1">
      <c r="A80" s="313"/>
      <c r="C80" s="312"/>
    </row>
    <row r="81" spans="1:15" s="15" customFormat="1" ht="15.6" customHeight="1">
      <c r="A81" s="134"/>
      <c r="B81" s="46"/>
      <c r="C81" s="300" t="s">
        <v>237</v>
      </c>
      <c r="D81" s="31" t="s">
        <v>18</v>
      </c>
      <c r="E81" s="146">
        <v>922058.11415539996</v>
      </c>
      <c r="F81" s="31"/>
      <c r="G81" s="146">
        <v>1173034.8058299145</v>
      </c>
      <c r="H81" s="31"/>
      <c r="I81" s="146">
        <v>1497535.2110376367</v>
      </c>
      <c r="J81" s="31"/>
      <c r="K81" s="146">
        <f t="shared" ref="K81:K85" si="12">$E81-I81</f>
        <v>-575477.09688223677</v>
      </c>
      <c r="L81" s="158">
        <f>IF(AND(I81=0,E81=0),0,IF(AND(I81=0,E81&gt;0),1,E81/I81-1))</f>
        <v>-0.38428284867071061</v>
      </c>
      <c r="M81" s="31"/>
      <c r="N81" s="146">
        <f>$E81-G81</f>
        <v>-250976.69167451456</v>
      </c>
      <c r="O81" s="158">
        <f>IF(AND(G81=0,E81=0),0,IF(AND(G81=0,E81&gt;0),1,E81/G81-1))</f>
        <v>-0.21395502539837274</v>
      </c>
    </row>
    <row r="82" spans="1:15" s="295" customFormat="1" ht="15.6" customHeight="1">
      <c r="A82" s="308"/>
      <c r="B82" s="178"/>
      <c r="C82" s="309" t="s">
        <v>152</v>
      </c>
      <c r="D82" s="179"/>
      <c r="E82" s="180">
        <v>798805.49796219985</v>
      </c>
      <c r="F82" s="179"/>
      <c r="G82" s="181">
        <v>1001597.7103242225</v>
      </c>
      <c r="H82" s="182"/>
      <c r="I82" s="181">
        <v>1302277.4942201306</v>
      </c>
      <c r="J82" s="182"/>
      <c r="K82" s="181">
        <f t="shared" si="12"/>
        <v>-503471.99625793076</v>
      </c>
      <c r="L82" s="233">
        <f>IF(AND(I82=0,E82=0),0,IF(AND(I82=0,E82&gt;0),1,E82/I82-1))</f>
        <v>-0.38660884373144688</v>
      </c>
      <c r="M82" s="310"/>
      <c r="N82" s="181">
        <f>$E82-G82</f>
        <v>-202792.2123620226</v>
      </c>
      <c r="O82" s="233">
        <f>IF(AND(G82=0,E82=0),0,IF(AND(G82=0,E82&gt;0),1,E82/G82-1))</f>
        <v>-0.20246872598817911</v>
      </c>
    </row>
    <row r="83" spans="1:15" s="34" customFormat="1" ht="15.6" customHeight="1">
      <c r="A83" s="302"/>
      <c r="B83" s="46"/>
      <c r="C83" s="311" t="s">
        <v>204</v>
      </c>
      <c r="D83" s="36" t="s">
        <v>18</v>
      </c>
      <c r="E83" s="37">
        <v>126032.87075299962</v>
      </c>
      <c r="F83" s="36"/>
      <c r="G83" s="38">
        <v>185751.57770712362</v>
      </c>
      <c r="H83" s="39"/>
      <c r="I83" s="38">
        <v>271170.68016574916</v>
      </c>
      <c r="J83" s="39"/>
      <c r="K83" s="38">
        <f t="shared" si="12"/>
        <v>-145137.80941274954</v>
      </c>
      <c r="L83" s="11">
        <f>IF(AND(I83=0,E83=0),0,IF(AND(I83=0,E83&gt;0),1,E83/I83-1))</f>
        <v>-0.53522677792464934</v>
      </c>
      <c r="M83" s="293"/>
      <c r="N83" s="38">
        <f>$E83-G83</f>
        <v>-59718.706954124005</v>
      </c>
      <c r="O83" s="11">
        <f>IF(AND(G83=0,E83=0),0,IF(AND(G83=0,E83&gt;0),1,E83/G83-1))</f>
        <v>-0.32149771049742082</v>
      </c>
    </row>
    <row r="84" spans="1:15" s="34" customFormat="1" ht="15.6" customHeight="1">
      <c r="A84" s="302"/>
      <c r="B84" s="46"/>
      <c r="C84" s="311" t="s">
        <v>205</v>
      </c>
      <c r="D84" s="36" t="s">
        <v>18</v>
      </c>
      <c r="E84" s="37">
        <v>672772.62720920017</v>
      </c>
      <c r="F84" s="36"/>
      <c r="G84" s="38">
        <v>815846.13261709886</v>
      </c>
      <c r="H84" s="39"/>
      <c r="I84" s="38">
        <v>1031106.8140543813</v>
      </c>
      <c r="J84" s="39"/>
      <c r="K84" s="38">
        <f t="shared" si="12"/>
        <v>-358334.18684518116</v>
      </c>
      <c r="L84" s="11">
        <f>IF(AND(I84=0,E84=0),0,IF(AND(I84=0,E84&gt;0),1,E84/I84-1))</f>
        <v>-0.34752382775571722</v>
      </c>
      <c r="M84" s="293"/>
      <c r="N84" s="38">
        <f>$E84-G84</f>
        <v>-143073.50540789869</v>
      </c>
      <c r="O84" s="11">
        <f>IF(AND(G84=0,E84=0),0,IF(AND(G84=0,E84&gt;0),1,E84/G84-1))</f>
        <v>-0.1753682461531596</v>
      </c>
    </row>
    <row r="85" spans="1:15" s="295" customFormat="1" ht="15.6" customHeight="1">
      <c r="A85" s="308"/>
      <c r="B85" s="178"/>
      <c r="C85" s="309" t="s">
        <v>206</v>
      </c>
      <c r="D85" s="179" t="s">
        <v>20</v>
      </c>
      <c r="E85" s="180">
        <v>123252.61619320016</v>
      </c>
      <c r="F85" s="179"/>
      <c r="G85" s="181">
        <v>171437.09550569201</v>
      </c>
      <c r="H85" s="182"/>
      <c r="I85" s="181">
        <v>195257.71681750624</v>
      </c>
      <c r="J85" s="182"/>
      <c r="K85" s="181">
        <f t="shared" si="12"/>
        <v>-72005.100624306084</v>
      </c>
      <c r="L85" s="233">
        <f>IF(AND(I85=0,E85=0),0,IF(AND(I85=0,E85&gt;0),1,E85/I85-1))</f>
        <v>-0.36876955132894551</v>
      </c>
      <c r="M85" s="310"/>
      <c r="N85" s="181">
        <f>$E85-G85</f>
        <v>-48184.479312491851</v>
      </c>
      <c r="O85" s="233">
        <f>IF(AND(G85=0,E85=0),0,IF(AND(G85=0,E85&gt;0),1,E85/G85-1))</f>
        <v>-0.28106215384926447</v>
      </c>
    </row>
    <row r="86" spans="1:15" ht="6" customHeight="1">
      <c r="A86" s="313"/>
      <c r="C86" s="169"/>
      <c r="D86" s="78"/>
      <c r="E86" s="149"/>
      <c r="F86" s="78"/>
      <c r="G86" s="149"/>
      <c r="H86" s="78"/>
      <c r="I86" s="149"/>
      <c r="J86" s="78"/>
      <c r="K86" s="149"/>
      <c r="L86" s="148"/>
      <c r="M86" s="78"/>
      <c r="N86" s="149"/>
      <c r="O86" s="148"/>
    </row>
    <row r="87" spans="1:15" s="15" customFormat="1" ht="15.6" customHeight="1">
      <c r="A87" s="134"/>
      <c r="B87" s="46"/>
      <c r="C87" s="300" t="s">
        <v>220</v>
      </c>
      <c r="D87" s="31" t="s">
        <v>18</v>
      </c>
      <c r="E87" s="314">
        <v>0.5615732918828773</v>
      </c>
      <c r="F87" s="315"/>
      <c r="G87" s="314">
        <v>0.55913255810033191</v>
      </c>
      <c r="H87" s="315"/>
      <c r="I87" s="314">
        <v>0.49139272884090446</v>
      </c>
      <c r="J87" s="31"/>
      <c r="K87" s="185">
        <f>($E87-I87)*100</f>
        <v>7.0180563041972839</v>
      </c>
      <c r="L87" s="316"/>
      <c r="M87" s="317"/>
      <c r="N87" s="185">
        <f>($E87-G87)*100</f>
        <v>0.24407337825453901</v>
      </c>
      <c r="O87" s="158"/>
    </row>
    <row r="88" spans="1:15" s="295" customFormat="1" ht="15.6" customHeight="1">
      <c r="A88" s="319"/>
      <c r="B88" s="178"/>
      <c r="C88" s="309" t="s">
        <v>152</v>
      </c>
      <c r="D88" s="179"/>
      <c r="E88" s="275">
        <v>0.57235974413485791</v>
      </c>
      <c r="F88" s="320"/>
      <c r="G88" s="276">
        <v>0.57169806945181156</v>
      </c>
      <c r="H88" s="321"/>
      <c r="I88" s="276">
        <v>0.49980873564953515</v>
      </c>
      <c r="J88" s="182"/>
      <c r="K88" s="322">
        <f>($E88-I88)*100</f>
        <v>7.2551008485322752</v>
      </c>
      <c r="L88" s="323"/>
      <c r="M88" s="324"/>
      <c r="N88" s="322">
        <f>($E88-G88)*100</f>
        <v>6.6167468304634269E-2</v>
      </c>
      <c r="O88" s="233"/>
    </row>
    <row r="89" spans="1:15" s="34" customFormat="1" ht="15.6" customHeight="1">
      <c r="A89" s="302"/>
      <c r="B89" s="46"/>
      <c r="C89" s="311" t="s">
        <v>204</v>
      </c>
      <c r="D89" s="36" t="s">
        <v>18</v>
      </c>
      <c r="E89" s="159">
        <v>0.53781809586841089</v>
      </c>
      <c r="F89" s="325"/>
      <c r="G89" s="160">
        <v>0.56704535259238587</v>
      </c>
      <c r="H89" s="326"/>
      <c r="I89" s="160">
        <v>0.45962776760359558</v>
      </c>
      <c r="J89" s="39"/>
      <c r="K89" s="51">
        <f t="shared" ref="K89:K91" si="13">($E89-I89)*100</f>
        <v>7.8190328264815312</v>
      </c>
      <c r="L89" s="327"/>
      <c r="M89" s="328"/>
      <c r="N89" s="51">
        <f>($E89-G89)*100</f>
        <v>-2.922725672397497</v>
      </c>
      <c r="O89" s="11"/>
    </row>
    <row r="90" spans="1:15" s="34" customFormat="1" ht="15.6" customHeight="1">
      <c r="A90" s="302"/>
      <c r="B90" s="46"/>
      <c r="C90" s="311" t="s">
        <v>205</v>
      </c>
      <c r="D90" s="36" t="s">
        <v>18</v>
      </c>
      <c r="E90" s="159">
        <v>0.57826428344300429</v>
      </c>
      <c r="F90" s="325"/>
      <c r="G90" s="160">
        <v>0.57274345668786497</v>
      </c>
      <c r="H90" s="326"/>
      <c r="I90" s="160">
        <v>0.50940255912736288</v>
      </c>
      <c r="J90" s="39"/>
      <c r="K90" s="51">
        <f t="shared" si="13"/>
        <v>6.886172431564141</v>
      </c>
      <c r="L90" s="327"/>
      <c r="M90" s="328"/>
      <c r="N90" s="51">
        <f>($E90-G90)*100</f>
        <v>0.55208267551393186</v>
      </c>
      <c r="O90" s="11"/>
    </row>
    <row r="91" spans="1:15" s="295" customFormat="1" ht="15.6" customHeight="1">
      <c r="A91" s="308"/>
      <c r="B91" s="178"/>
      <c r="C91" s="309" t="s">
        <v>206</v>
      </c>
      <c r="D91" s="179" t="s">
        <v>20</v>
      </c>
      <c r="E91" s="275">
        <v>0.47589678129925173</v>
      </c>
      <c r="F91" s="320"/>
      <c r="G91" s="276">
        <v>0.46793496472864121</v>
      </c>
      <c r="H91" s="321"/>
      <c r="I91" s="276">
        <v>0.42710295697852424</v>
      </c>
      <c r="J91" s="182"/>
      <c r="K91" s="322">
        <f t="shared" si="13"/>
        <v>4.8793824320727488</v>
      </c>
      <c r="L91" s="323"/>
      <c r="M91" s="324"/>
      <c r="N91" s="322">
        <f>($E91-G91)*100</f>
        <v>0.79618165706105137</v>
      </c>
      <c r="O91" s="233"/>
    </row>
    <row r="92" spans="1:15" ht="14.25">
      <c r="C92" s="282" t="s">
        <v>233</v>
      </c>
    </row>
    <row r="93" spans="1:15" ht="17.100000000000001" customHeight="1"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62" t="s">
        <v>161</v>
      </c>
    </row>
    <row r="94" spans="1:15">
      <c r="C94" s="312"/>
    </row>
  </sheetData>
  <mergeCells count="6">
    <mergeCell ref="N7:O7"/>
    <mergeCell ref="K6:L6"/>
    <mergeCell ref="K7:L7"/>
    <mergeCell ref="E7:E8"/>
    <mergeCell ref="I7:I8"/>
    <mergeCell ref="G7:G8"/>
  </mergeCells>
  <phoneticPr fontId="6" type="noConversion"/>
  <pageMargins left="0.89" right="0.23622047244094491" top="0.15748031496062992" bottom="0.15748031496062992" header="0" footer="0"/>
  <pageSetup paperSize="9" scale="63" orientation="portrait" r:id="rId1"/>
  <headerFooter alignWithMargins="0"/>
  <ignoredErrors>
    <ignoredError sqref="K24:L24 K26:L33 K25:L25 J74:L74 K19:L19 J15:L15 H15 F15 J70:J73 J75:J79 J86:L91 K16:L16 M15:O15" formula="1"/>
    <ignoredError sqref="H59 J5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80"/>
  <sheetViews>
    <sheetView showGridLines="0" topLeftCell="A49" zoomScale="99" zoomScaleNormal="99" workbookViewId="0">
      <selection activeCell="S38" sqref="S38"/>
    </sheetView>
  </sheetViews>
  <sheetFormatPr baseColWidth="10" defaultColWidth="11.42578125" defaultRowHeight="12.75"/>
  <cols>
    <col min="1" max="1" width="10.5703125" style="208" bestFit="1" customWidth="1"/>
    <col min="2" max="2" width="3.42578125" style="208" customWidth="1"/>
    <col min="3" max="3" width="42.42578125" style="206" customWidth="1"/>
    <col min="4" max="4" width="1.5703125" style="206" customWidth="1"/>
    <col min="5" max="5" width="13.5703125" style="207" customWidth="1"/>
    <col min="6" max="6" width="1.5703125" style="206" customWidth="1"/>
    <col min="7" max="7" width="13.85546875" style="207" customWidth="1"/>
    <col min="8" max="8" width="1.5703125" style="206" customWidth="1"/>
    <col min="9" max="9" width="13.5703125" style="207" customWidth="1"/>
    <col min="10" max="10" width="1.5703125" style="206" customWidth="1"/>
    <col min="11" max="11" width="10.85546875" style="207" customWidth="1"/>
    <col min="12" max="12" width="7.5703125" style="207" customWidth="1"/>
    <col min="13" max="13" width="1.5703125" style="206" customWidth="1"/>
    <col min="14" max="14" width="10.85546875" style="207" customWidth="1"/>
    <col min="15" max="15" width="7.5703125" style="207" customWidth="1"/>
    <col min="16" max="16384" width="11.42578125" style="206"/>
  </cols>
  <sheetData>
    <row r="1" spans="1:15" s="203" customFormat="1">
      <c r="A1" s="201"/>
      <c r="B1" s="202"/>
      <c r="E1" s="5"/>
      <c r="F1" s="4"/>
      <c r="G1" s="5"/>
      <c r="H1" s="4"/>
      <c r="I1" s="5"/>
      <c r="K1" s="204"/>
      <c r="L1" s="204"/>
      <c r="N1" s="204"/>
      <c r="O1" s="204"/>
    </row>
    <row r="2" spans="1:15">
      <c r="A2" s="201"/>
      <c r="B2" s="205"/>
    </row>
    <row r="3" spans="1:15" s="210" customFormat="1" ht="66" customHeight="1">
      <c r="A3" s="201"/>
      <c r="B3" s="201"/>
      <c r="C3" s="209"/>
      <c r="E3" s="211"/>
      <c r="G3" s="211"/>
      <c r="I3" s="211"/>
      <c r="K3" s="211"/>
      <c r="L3" s="212"/>
      <c r="N3" s="211"/>
      <c r="O3" s="212"/>
    </row>
    <row r="4" spans="1:15" s="213" customFormat="1" ht="8.4499999999999993" customHeight="1">
      <c r="A4" s="201"/>
      <c r="B4" s="201"/>
      <c r="E4" s="214"/>
      <c r="G4" s="214"/>
      <c r="I4" s="214"/>
      <c r="K4" s="214"/>
      <c r="L4" s="214"/>
      <c r="N4" s="214"/>
      <c r="O4" s="214"/>
    </row>
    <row r="5" spans="1:15" s="101" customFormat="1" ht="26.25">
      <c r="A5" s="201"/>
      <c r="B5" s="201"/>
      <c r="C5" s="215" t="s">
        <v>231</v>
      </c>
      <c r="D5" s="216"/>
      <c r="E5" s="217"/>
      <c r="F5" s="218"/>
      <c r="G5" s="219"/>
      <c r="H5" s="219"/>
      <c r="I5" s="219"/>
      <c r="J5" s="219"/>
      <c r="K5" s="219"/>
      <c r="L5" s="219"/>
      <c r="M5" s="219"/>
      <c r="N5" s="213"/>
      <c r="O5" s="213"/>
    </row>
    <row r="6" spans="1:15" s="101" customFormat="1" ht="16.5" customHeight="1">
      <c r="A6" s="201"/>
      <c r="B6" s="201"/>
      <c r="C6" s="77" t="s">
        <v>22</v>
      </c>
      <c r="D6" s="221"/>
      <c r="E6" s="222"/>
      <c r="F6" s="222"/>
      <c r="G6" s="222"/>
      <c r="H6" s="222"/>
      <c r="I6" s="222"/>
      <c r="J6" s="222"/>
      <c r="K6" s="391"/>
      <c r="L6" s="391"/>
      <c r="M6" s="213"/>
      <c r="N6" s="213"/>
      <c r="O6" s="213"/>
    </row>
    <row r="7" spans="1:15" s="225" customFormat="1" ht="15" customHeight="1">
      <c r="A7" s="201"/>
      <c r="B7" s="208"/>
      <c r="C7" s="223"/>
      <c r="D7" s="224"/>
      <c r="E7" s="392">
        <v>44561</v>
      </c>
      <c r="F7" s="224"/>
      <c r="G7" s="387">
        <v>44469</v>
      </c>
      <c r="H7" s="224"/>
      <c r="I7" s="392">
        <v>44196</v>
      </c>
      <c r="J7" s="224"/>
      <c r="K7" s="386" t="s">
        <v>45</v>
      </c>
      <c r="L7" s="386"/>
      <c r="M7" s="15"/>
      <c r="N7" s="386" t="s">
        <v>196</v>
      </c>
      <c r="O7" s="386"/>
    </row>
    <row r="8" spans="1:15" s="225" customFormat="1" ht="15" customHeight="1">
      <c r="A8" s="201"/>
      <c r="B8" s="208"/>
      <c r="C8" s="226"/>
      <c r="D8" s="224"/>
      <c r="E8" s="393"/>
      <c r="F8" s="224"/>
      <c r="G8" s="388"/>
      <c r="H8" s="224"/>
      <c r="I8" s="393"/>
      <c r="J8" s="224"/>
      <c r="K8" s="376" t="s">
        <v>48</v>
      </c>
      <c r="L8" s="377" t="s">
        <v>19</v>
      </c>
      <c r="M8" s="15"/>
      <c r="N8" s="376" t="s">
        <v>48</v>
      </c>
      <c r="O8" s="378" t="s">
        <v>19</v>
      </c>
    </row>
    <row r="9" spans="1:15" ht="5.45" customHeight="1">
      <c r="A9" s="201"/>
      <c r="E9" s="206"/>
      <c r="G9" s="206"/>
      <c r="I9" s="206"/>
      <c r="K9" s="206"/>
      <c r="L9" s="206"/>
      <c r="N9" s="206"/>
      <c r="O9" s="206"/>
    </row>
    <row r="10" spans="1:15" s="235" customFormat="1" ht="15" customHeight="1">
      <c r="A10" s="201"/>
      <c r="B10" s="227"/>
      <c r="C10" s="228" t="s">
        <v>168</v>
      </c>
      <c r="D10" s="229"/>
      <c r="E10" s="230">
        <v>1867938.0320408992</v>
      </c>
      <c r="F10" s="231"/>
      <c r="G10" s="232">
        <v>2338531.8600881998</v>
      </c>
      <c r="H10" s="231"/>
      <c r="I10" s="232">
        <v>2603559.0523781632</v>
      </c>
      <c r="J10" s="231"/>
      <c r="K10" s="232">
        <f t="shared" ref="K10:K12" si="0">$E10-I10</f>
        <v>-735621.02033726405</v>
      </c>
      <c r="L10" s="233">
        <f>IF(AND(I10=0,E10=0),0,IF(AND(I10=0,E10&gt;0),1,E10/I10-1))</f>
        <v>-0.2825443961662123</v>
      </c>
      <c r="M10" s="234"/>
      <c r="N10" s="232">
        <f>$E10-G10</f>
        <v>-470593.82804730069</v>
      </c>
      <c r="O10" s="233">
        <f>IF(AND(G10=0,E10=0),0,IF(AND(G10=0,E10&gt;0),1,E10/G10-1))</f>
        <v>-0.20123473025060767</v>
      </c>
    </row>
    <row r="11" spans="1:15" s="235" customFormat="1" ht="15" customHeight="1">
      <c r="A11" s="201"/>
      <c r="B11" s="227"/>
      <c r="C11" s="237" t="s">
        <v>217</v>
      </c>
      <c r="D11" s="6"/>
      <c r="E11" s="143">
        <v>-1069132.5340786998</v>
      </c>
      <c r="F11" s="7"/>
      <c r="G11" s="144">
        <v>-1336934.1497639818</v>
      </c>
      <c r="H11" s="7"/>
      <c r="I11" s="144">
        <v>-1301281.5581580335</v>
      </c>
      <c r="J11" s="7"/>
      <c r="K11" s="144">
        <f t="shared" si="0"/>
        <v>232149.02407933376</v>
      </c>
      <c r="L11" s="11">
        <f>IF(AND(I11=0,E11=0),0,IF(AND(I11=0,E11&gt;0),1,E11/I11-1))</f>
        <v>-0.17840030285831543</v>
      </c>
      <c r="M11" s="238"/>
      <c r="N11" s="144">
        <f>$E11-G11</f>
        <v>267801.61568528204</v>
      </c>
      <c r="O11" s="11">
        <f>IF(AND(G11=0,E11=0),0,IF(AND(G11=0,E11&gt;0),1,E11/G11-1))</f>
        <v>-0.20031025143052772</v>
      </c>
    </row>
    <row r="12" spans="1:15" s="235" customFormat="1" ht="15" customHeight="1">
      <c r="A12" s="201"/>
      <c r="B12" s="227"/>
      <c r="C12" s="228" t="s">
        <v>167</v>
      </c>
      <c r="D12" s="229"/>
      <c r="E12" s="230">
        <v>798805.49796219938</v>
      </c>
      <c r="F12" s="231"/>
      <c r="G12" s="232">
        <v>1001597.710324218</v>
      </c>
      <c r="H12" s="231"/>
      <c r="I12" s="232">
        <v>1302277.4942201297</v>
      </c>
      <c r="J12" s="231"/>
      <c r="K12" s="232">
        <f t="shared" si="0"/>
        <v>-503471.9962579303</v>
      </c>
      <c r="L12" s="233">
        <f>IF(AND(I12=0,E12=0),0,IF(AND(I12=0,E12&gt;0),1,E12/I12-1))</f>
        <v>-0.38660884373144688</v>
      </c>
      <c r="M12" s="234"/>
      <c r="N12" s="232">
        <f>$E12-G12</f>
        <v>-202792.21236201865</v>
      </c>
      <c r="O12" s="233">
        <f>IF(AND(G12=0,E12=0),0,IF(AND(G12=0,E12&gt;0),1,E12/G12-1))</f>
        <v>-0.20246872598817611</v>
      </c>
    </row>
    <row r="13" spans="1:15" s="9" customFormat="1" ht="4.3499999999999996" customHeight="1">
      <c r="A13" s="201"/>
      <c r="B13" s="239"/>
      <c r="C13" s="240"/>
      <c r="D13" s="7"/>
      <c r="E13" s="144"/>
      <c r="F13" s="7"/>
      <c r="G13" s="144"/>
      <c r="H13" s="7"/>
      <c r="I13" s="144"/>
      <c r="J13" s="7"/>
      <c r="K13" s="144"/>
      <c r="L13" s="11"/>
      <c r="M13" s="238"/>
      <c r="N13" s="144"/>
      <c r="O13" s="11"/>
    </row>
    <row r="14" spans="1:15" ht="15" customHeight="1">
      <c r="A14" s="201"/>
      <c r="C14" s="241" t="s">
        <v>208</v>
      </c>
      <c r="D14" s="242"/>
      <c r="E14" s="243">
        <v>0.57235974413485824</v>
      </c>
      <c r="F14" s="242"/>
      <c r="G14" s="243">
        <v>0.57169806945181334</v>
      </c>
      <c r="H14" s="242"/>
      <c r="I14" s="243">
        <v>0.49980873564953587</v>
      </c>
      <c r="J14" s="242"/>
      <c r="K14" s="185">
        <f>($E14-I14)*100</f>
        <v>7.255100848532237</v>
      </c>
      <c r="L14" s="185"/>
      <c r="M14" s="242"/>
      <c r="N14" s="185">
        <f>($E14-G14)*100</f>
        <v>6.616746830448994E-2</v>
      </c>
      <c r="O14" s="185"/>
    </row>
    <row r="15" spans="1:15" ht="15" customHeight="1">
      <c r="A15" s="201"/>
      <c r="B15" s="169"/>
      <c r="C15" s="244" t="s">
        <v>232</v>
      </c>
      <c r="D15" s="245"/>
      <c r="E15" s="246">
        <v>0.61676329417044173</v>
      </c>
      <c r="F15" s="245"/>
      <c r="G15" s="246">
        <v>0.61772414390409125</v>
      </c>
      <c r="H15" s="245"/>
      <c r="I15" s="246">
        <v>0.55406586828608806</v>
      </c>
      <c r="J15" s="245"/>
      <c r="K15" s="247">
        <f>($E15-I15)*100</f>
        <v>6.269742588435367</v>
      </c>
      <c r="L15" s="247"/>
      <c r="M15" s="245"/>
      <c r="N15" s="247">
        <f>($E15-G15)*100</f>
        <v>-9.6084973364951587E-2</v>
      </c>
      <c r="O15" s="247"/>
    </row>
    <row r="16" spans="1:15" ht="5.0999999999999996" customHeight="1">
      <c r="A16" s="201"/>
      <c r="C16" s="249"/>
      <c r="D16" s="250"/>
      <c r="E16" s="251"/>
      <c r="F16" s="250"/>
      <c r="G16" s="252"/>
      <c r="H16" s="250"/>
      <c r="I16" s="252"/>
      <c r="J16" s="250"/>
      <c r="K16" s="252"/>
      <c r="L16" s="253"/>
      <c r="M16" s="250"/>
      <c r="N16" s="252"/>
      <c r="O16" s="254"/>
    </row>
    <row r="17" spans="1:15">
      <c r="A17" s="201"/>
      <c r="C17" s="249"/>
      <c r="D17" s="250"/>
      <c r="E17" s="251"/>
      <c r="F17" s="250"/>
      <c r="G17" s="252"/>
      <c r="H17" s="250"/>
      <c r="I17" s="252"/>
      <c r="J17" s="250"/>
      <c r="K17" s="252"/>
      <c r="L17" s="253"/>
      <c r="M17" s="250"/>
      <c r="N17" s="252"/>
      <c r="O17" s="254"/>
    </row>
    <row r="18" spans="1:15" ht="18.75">
      <c r="A18" s="201"/>
      <c r="C18" s="255" t="s">
        <v>207</v>
      </c>
      <c r="D18" s="254"/>
      <c r="E18" s="253"/>
      <c r="F18" s="254"/>
      <c r="G18" s="253"/>
      <c r="H18" s="254"/>
      <c r="I18" s="253"/>
      <c r="J18" s="254"/>
      <c r="K18" s="253"/>
      <c r="L18" s="253"/>
      <c r="M18" s="254"/>
      <c r="N18" s="253"/>
      <c r="O18" s="253"/>
    </row>
    <row r="19" spans="1:15" s="213" customFormat="1" ht="4.5" customHeight="1">
      <c r="A19" s="201"/>
      <c r="B19" s="201"/>
      <c r="C19" s="256"/>
      <c r="D19" s="242"/>
      <c r="E19" s="257"/>
      <c r="F19" s="242"/>
      <c r="G19" s="257"/>
      <c r="H19" s="242"/>
      <c r="I19" s="257"/>
      <c r="J19" s="242"/>
      <c r="K19" s="258"/>
      <c r="L19" s="258"/>
      <c r="M19" s="242"/>
      <c r="N19" s="258"/>
      <c r="O19" s="258"/>
    </row>
    <row r="20" spans="1:15" s="263" customFormat="1">
      <c r="A20" s="201"/>
      <c r="B20" s="220"/>
      <c r="C20" s="259" t="s">
        <v>168</v>
      </c>
      <c r="D20" s="242"/>
      <c r="E20" s="260">
        <v>1867938.0320408992</v>
      </c>
      <c r="F20" s="261"/>
      <c r="G20" s="260">
        <v>2338531.8600881998</v>
      </c>
      <c r="H20" s="261"/>
      <c r="I20" s="260">
        <v>2603559.0523781632</v>
      </c>
      <c r="J20" s="261"/>
      <c r="K20" s="262">
        <f t="shared" ref="K20:K28" si="1">$E20-I20</f>
        <v>-735621.02033726405</v>
      </c>
      <c r="L20" s="147">
        <f t="shared" ref="L20:L28" si="2">IF(AND(I20=0,E20=0),0,IF(AND(I20=0,E20&gt;0),1,E20/I20-1))</f>
        <v>-0.2825443961662123</v>
      </c>
      <c r="M20" s="261"/>
      <c r="N20" s="146">
        <f t="shared" ref="N20:N28" si="3">$E20-G20</f>
        <v>-470593.82804730069</v>
      </c>
      <c r="O20" s="147">
        <f t="shared" ref="O20:O28" si="4">IF(AND(G20=0,E20=0),0,IF(AND(G20=0,E20&gt;0),1,E20/G20-1))</f>
        <v>-0.20123473025060767</v>
      </c>
    </row>
    <row r="21" spans="1:15" s="263" customFormat="1" ht="15" customHeight="1">
      <c r="A21" s="201"/>
      <c r="B21" s="220"/>
      <c r="C21" s="264" t="s">
        <v>221</v>
      </c>
      <c r="D21" s="265"/>
      <c r="E21" s="266">
        <v>694617.6977499997</v>
      </c>
      <c r="F21" s="265"/>
      <c r="G21" s="232">
        <v>1036931.7479522281</v>
      </c>
      <c r="H21" s="265"/>
      <c r="I21" s="232">
        <v>1209391.9566763164</v>
      </c>
      <c r="J21" s="265"/>
      <c r="K21" s="232">
        <f t="shared" si="1"/>
        <v>-514774.25892631675</v>
      </c>
      <c r="L21" s="233">
        <f t="shared" si="2"/>
        <v>-0.42564716598664443</v>
      </c>
      <c r="M21" s="265"/>
      <c r="N21" s="232">
        <f t="shared" si="3"/>
        <v>-342314.05020222836</v>
      </c>
      <c r="O21" s="233">
        <f t="shared" si="4"/>
        <v>-0.33012206529334553</v>
      </c>
    </row>
    <row r="22" spans="1:15" s="263" customFormat="1" ht="13.35" customHeight="1">
      <c r="A22" s="201"/>
      <c r="B22" s="220"/>
      <c r="C22" s="267" t="s">
        <v>224</v>
      </c>
      <c r="D22" s="265"/>
      <c r="E22" s="268">
        <v>185375.06327000033</v>
      </c>
      <c r="F22" s="265"/>
      <c r="G22" s="269">
        <v>203207.79448227509</v>
      </c>
      <c r="H22" s="265"/>
      <c r="I22" s="269">
        <v>225801.44944650287</v>
      </c>
      <c r="J22" s="265"/>
      <c r="K22" s="269">
        <f t="shared" si="1"/>
        <v>-40426.386176502536</v>
      </c>
      <c r="L22" s="11">
        <f t="shared" si="2"/>
        <v>-0.17903510484807761</v>
      </c>
      <c r="M22" s="265"/>
      <c r="N22" s="144">
        <f t="shared" si="3"/>
        <v>-17832.731212274753</v>
      </c>
      <c r="O22" s="11">
        <f t="shared" si="4"/>
        <v>-8.7756137788455812E-2</v>
      </c>
    </row>
    <row r="23" spans="1:15" s="263" customFormat="1" ht="15" customHeight="1">
      <c r="A23" s="201"/>
      <c r="B23" s="220"/>
      <c r="C23" s="264" t="s">
        <v>222</v>
      </c>
      <c r="D23" s="265"/>
      <c r="E23" s="266">
        <v>1162727.4394400008</v>
      </c>
      <c r="F23" s="265"/>
      <c r="G23" s="232">
        <v>1292844.2409503995</v>
      </c>
      <c r="H23" s="265"/>
      <c r="I23" s="232">
        <v>1385299.127716965</v>
      </c>
      <c r="J23" s="265"/>
      <c r="K23" s="232">
        <f t="shared" si="1"/>
        <v>-222571.68827696424</v>
      </c>
      <c r="L23" s="233">
        <f t="shared" si="2"/>
        <v>-0.16066687968234872</v>
      </c>
      <c r="M23" s="265"/>
      <c r="N23" s="232">
        <f t="shared" si="3"/>
        <v>-130116.80151039874</v>
      </c>
      <c r="O23" s="233">
        <f t="shared" si="4"/>
        <v>-0.10064383426014789</v>
      </c>
    </row>
    <row r="24" spans="1:15" s="263" customFormat="1" ht="13.35" customHeight="1">
      <c r="A24" s="201"/>
      <c r="B24" s="220"/>
      <c r="C24" s="267" t="s">
        <v>227</v>
      </c>
      <c r="D24" s="265"/>
      <c r="E24" s="268">
        <v>39412.398929999996</v>
      </c>
      <c r="F24" s="265"/>
      <c r="G24" s="269">
        <v>41285.697676527998</v>
      </c>
      <c r="H24" s="265"/>
      <c r="I24" s="269">
        <v>45899.432745970007</v>
      </c>
      <c r="J24" s="265"/>
      <c r="K24" s="269">
        <f t="shared" si="1"/>
        <v>-6487.0338159700113</v>
      </c>
      <c r="L24" s="11">
        <f t="shared" si="2"/>
        <v>-0.14133145940762359</v>
      </c>
      <c r="M24" s="265"/>
      <c r="N24" s="144">
        <f t="shared" si="3"/>
        <v>-1873.2987465280021</v>
      </c>
      <c r="O24" s="11">
        <f t="shared" si="4"/>
        <v>-4.5374036335905754E-2</v>
      </c>
    </row>
    <row r="25" spans="1:15" s="263" customFormat="1" ht="13.35" customHeight="1">
      <c r="A25" s="201"/>
      <c r="B25" s="220"/>
      <c r="C25" s="267" t="s">
        <v>224</v>
      </c>
      <c r="D25" s="265"/>
      <c r="E25" s="268">
        <v>1828.2185599999998</v>
      </c>
      <c r="F25" s="265"/>
      <c r="G25" s="269">
        <v>1887.3547340779999</v>
      </c>
      <c r="H25" s="265"/>
      <c r="I25" s="269">
        <v>2415.4889224939998</v>
      </c>
      <c r="J25" s="265"/>
      <c r="K25" s="269">
        <f t="shared" si="1"/>
        <v>-587.27036249399998</v>
      </c>
      <c r="L25" s="11">
        <f t="shared" si="2"/>
        <v>-0.2431269119163012</v>
      </c>
      <c r="M25" s="265"/>
      <c r="N25" s="144">
        <f t="shared" si="3"/>
        <v>-59.136174078000067</v>
      </c>
      <c r="O25" s="11">
        <f t="shared" si="4"/>
        <v>-3.1332834792654363E-2</v>
      </c>
    </row>
    <row r="26" spans="1:15" s="263" customFormat="1" ht="13.35" customHeight="1">
      <c r="A26" s="201"/>
      <c r="B26" s="220"/>
      <c r="C26" s="267" t="s">
        <v>225</v>
      </c>
      <c r="D26" s="265"/>
      <c r="E26" s="268">
        <v>899143.67242000089</v>
      </c>
      <c r="F26" s="265"/>
      <c r="G26" s="269">
        <v>961710.67300158995</v>
      </c>
      <c r="H26" s="265"/>
      <c r="I26" s="269">
        <v>1036094.7113528764</v>
      </c>
      <c r="J26" s="265"/>
      <c r="K26" s="269">
        <f t="shared" si="1"/>
        <v>-136951.0389328755</v>
      </c>
      <c r="L26" s="11">
        <f t="shared" si="2"/>
        <v>-0.13218003859324046</v>
      </c>
      <c r="M26" s="265"/>
      <c r="N26" s="144">
        <f t="shared" si="3"/>
        <v>-62567.000581589062</v>
      </c>
      <c r="O26" s="11">
        <f t="shared" si="4"/>
        <v>-6.50580287170065E-2</v>
      </c>
    </row>
    <row r="27" spans="1:15" s="263" customFormat="1" ht="13.35" customHeight="1">
      <c r="A27" s="201"/>
      <c r="B27" s="220"/>
      <c r="C27" s="267" t="s">
        <v>226</v>
      </c>
      <c r="D27" s="265"/>
      <c r="E27" s="268">
        <v>8151.3551000000016</v>
      </c>
      <c r="F27" s="265"/>
      <c r="G27" s="269">
        <v>10073.754553491002</v>
      </c>
      <c r="H27" s="265"/>
      <c r="I27" s="269">
        <v>9972.3474547629958</v>
      </c>
      <c r="J27" s="265"/>
      <c r="K27" s="269">
        <f t="shared" si="1"/>
        <v>-1820.9923547629942</v>
      </c>
      <c r="L27" s="11">
        <f t="shared" si="2"/>
        <v>-0.1826041825180541</v>
      </c>
      <c r="M27" s="265"/>
      <c r="N27" s="144">
        <f t="shared" si="3"/>
        <v>-1922.3994534910007</v>
      </c>
      <c r="O27" s="11">
        <f t="shared" si="4"/>
        <v>-0.19083246899486983</v>
      </c>
    </row>
    <row r="28" spans="1:15" s="263" customFormat="1">
      <c r="A28" s="201"/>
      <c r="B28" s="220"/>
      <c r="C28" s="264" t="s">
        <v>223</v>
      </c>
      <c r="D28" s="265"/>
      <c r="E28" s="266">
        <v>10592.894850901122</v>
      </c>
      <c r="F28" s="265"/>
      <c r="G28" s="232">
        <v>8755.8711855723523</v>
      </c>
      <c r="H28" s="265"/>
      <c r="I28" s="232">
        <v>8867.967984884046</v>
      </c>
      <c r="J28" s="265"/>
      <c r="K28" s="232">
        <f t="shared" si="1"/>
        <v>1724.9268660170765</v>
      </c>
      <c r="L28" s="233">
        <f t="shared" si="2"/>
        <v>0.19451207638066714</v>
      </c>
      <c r="M28" s="265"/>
      <c r="N28" s="232">
        <f t="shared" si="3"/>
        <v>1837.0236653287702</v>
      </c>
      <c r="O28" s="233">
        <f t="shared" si="4"/>
        <v>0.20980478428642946</v>
      </c>
    </row>
    <row r="29" spans="1:15">
      <c r="A29" s="201"/>
      <c r="C29" s="249"/>
      <c r="D29" s="250"/>
      <c r="E29" s="251"/>
      <c r="F29" s="250"/>
      <c r="G29" s="252"/>
      <c r="H29" s="250"/>
      <c r="I29" s="252"/>
      <c r="J29" s="250"/>
      <c r="K29" s="252"/>
      <c r="L29" s="253"/>
      <c r="M29" s="250"/>
      <c r="N29" s="252"/>
      <c r="O29" s="254"/>
    </row>
    <row r="30" spans="1:15" s="263" customFormat="1">
      <c r="A30" s="201"/>
      <c r="B30" s="220"/>
      <c r="C30" s="259" t="s">
        <v>169</v>
      </c>
      <c r="D30" s="242"/>
      <c r="E30" s="270">
        <v>-1069132.5340786998</v>
      </c>
      <c r="F30" s="261"/>
      <c r="G30" s="270">
        <v>-1336934.1497639818</v>
      </c>
      <c r="H30" s="261"/>
      <c r="I30" s="270">
        <v>-1301281.5581580335</v>
      </c>
      <c r="J30" s="261"/>
      <c r="K30" s="262">
        <f t="shared" ref="K30:K38" si="5">$E30-I30</f>
        <v>232149.02407933376</v>
      </c>
      <c r="L30" s="147">
        <f t="shared" ref="L30:L38" si="6">IF(AND(I30=0,E30=0),0,IF(AND(I30=0,E30&gt;0),1,E30/I30-1))</f>
        <v>-0.17840030285831543</v>
      </c>
      <c r="M30" s="261"/>
      <c r="N30" s="146">
        <f t="shared" ref="N30:N38" si="7">$E30-G30</f>
        <v>267801.61568528204</v>
      </c>
      <c r="O30" s="147">
        <f t="shared" ref="O30:O38" si="8">IF(AND(G30=0,E30=0),0,IF(AND(G30=0,E30&gt;0),1,E30/G30-1))</f>
        <v>-0.20031025143052772</v>
      </c>
    </row>
    <row r="31" spans="1:15" s="263" customFormat="1">
      <c r="A31" s="201"/>
      <c r="B31" s="220"/>
      <c r="C31" s="264" t="s">
        <v>221</v>
      </c>
      <c r="D31" s="265"/>
      <c r="E31" s="266">
        <v>-332580.15798773943</v>
      </c>
      <c r="F31" s="265"/>
      <c r="G31" s="232">
        <v>-529306.80377553403</v>
      </c>
      <c r="H31" s="265"/>
      <c r="I31" s="232">
        <v>-504678.3000411056</v>
      </c>
      <c r="J31" s="265"/>
      <c r="K31" s="232">
        <f t="shared" si="5"/>
        <v>172098.14205336617</v>
      </c>
      <c r="L31" s="233">
        <f t="shared" si="6"/>
        <v>-0.34100563079361434</v>
      </c>
      <c r="M31" s="265"/>
      <c r="N31" s="232">
        <f t="shared" si="7"/>
        <v>196726.64578779461</v>
      </c>
      <c r="O31" s="233">
        <f t="shared" si="8"/>
        <v>-0.37166846219347205</v>
      </c>
    </row>
    <row r="32" spans="1:15" s="263" customFormat="1" ht="13.35" customHeight="1">
      <c r="A32" s="201"/>
      <c r="B32" s="220"/>
      <c r="C32" s="267" t="s">
        <v>224</v>
      </c>
      <c r="D32" s="265"/>
      <c r="E32" s="268">
        <v>-99569.79860835112</v>
      </c>
      <c r="F32" s="265"/>
      <c r="G32" s="269">
        <v>-108136.59818087611</v>
      </c>
      <c r="H32" s="265"/>
      <c r="I32" s="269">
        <v>-119220.91456305099</v>
      </c>
      <c r="J32" s="265"/>
      <c r="K32" s="269">
        <f t="shared" si="5"/>
        <v>19651.115954699868</v>
      </c>
      <c r="L32" s="11">
        <f t="shared" si="6"/>
        <v>-0.16482943472394862</v>
      </c>
      <c r="M32" s="265"/>
      <c r="N32" s="144">
        <f t="shared" si="7"/>
        <v>8566.799572524993</v>
      </c>
      <c r="O32" s="11">
        <f t="shared" si="8"/>
        <v>-7.9222018415963325E-2</v>
      </c>
    </row>
    <row r="33" spans="1:15" s="263" customFormat="1">
      <c r="A33" s="201"/>
      <c r="B33" s="220"/>
      <c r="C33" s="264" t="s">
        <v>222</v>
      </c>
      <c r="D33" s="265"/>
      <c r="E33" s="266">
        <v>-733225.055987461</v>
      </c>
      <c r="F33" s="265"/>
      <c r="G33" s="232">
        <v>-803643.81634538458</v>
      </c>
      <c r="H33" s="265"/>
      <c r="I33" s="232">
        <v>-793352.82158293366</v>
      </c>
      <c r="J33" s="265"/>
      <c r="K33" s="232">
        <f t="shared" si="5"/>
        <v>60127.765595472651</v>
      </c>
      <c r="L33" s="233">
        <f t="shared" si="6"/>
        <v>-7.5789439401630965E-2</v>
      </c>
      <c r="M33" s="265"/>
      <c r="N33" s="232">
        <f t="shared" si="7"/>
        <v>70418.760357923573</v>
      </c>
      <c r="O33" s="233">
        <f t="shared" si="8"/>
        <v>-8.7624341686789564E-2</v>
      </c>
    </row>
    <row r="34" spans="1:15" s="263" customFormat="1" ht="13.35" customHeight="1">
      <c r="A34" s="201"/>
      <c r="B34" s="220"/>
      <c r="C34" s="267" t="s">
        <v>227</v>
      </c>
      <c r="D34" s="265"/>
      <c r="E34" s="268">
        <v>-20346.518159200001</v>
      </c>
      <c r="F34" s="265"/>
      <c r="G34" s="269">
        <v>-22005.120023455002</v>
      </c>
      <c r="H34" s="265"/>
      <c r="I34" s="269">
        <v>-24919.510302614002</v>
      </c>
      <c r="J34" s="265"/>
      <c r="K34" s="269">
        <f t="shared" si="5"/>
        <v>4572.9921434140015</v>
      </c>
      <c r="L34" s="11">
        <f t="shared" si="6"/>
        <v>-0.18351051396601104</v>
      </c>
      <c r="M34" s="265"/>
      <c r="N34" s="144">
        <f t="shared" si="7"/>
        <v>1658.6018642550007</v>
      </c>
      <c r="O34" s="11">
        <f t="shared" si="8"/>
        <v>-7.5373452291426557E-2</v>
      </c>
    </row>
    <row r="35" spans="1:15" s="263" customFormat="1" ht="13.35" customHeight="1">
      <c r="A35" s="201"/>
      <c r="B35" s="220"/>
      <c r="C35" s="267" t="s">
        <v>224</v>
      </c>
      <c r="D35" s="265"/>
      <c r="E35" s="268">
        <v>-764.24684919999982</v>
      </c>
      <c r="F35" s="265"/>
      <c r="G35" s="269">
        <v>-786.09980139499999</v>
      </c>
      <c r="H35" s="265"/>
      <c r="I35" s="269">
        <v>-1346.5535213949997</v>
      </c>
      <c r="J35" s="265"/>
      <c r="K35" s="269">
        <f t="shared" si="5"/>
        <v>582.30667219499992</v>
      </c>
      <c r="L35" s="11">
        <f t="shared" si="6"/>
        <v>-0.43244227796585688</v>
      </c>
      <c r="M35" s="265"/>
      <c r="N35" s="144">
        <f t="shared" si="7"/>
        <v>21.852952195000171</v>
      </c>
      <c r="O35" s="11">
        <f t="shared" si="8"/>
        <v>-2.7799208390868801E-2</v>
      </c>
    </row>
    <row r="36" spans="1:15" s="263" customFormat="1" ht="13.35" customHeight="1">
      <c r="A36" s="201"/>
      <c r="B36" s="220"/>
      <c r="C36" s="267" t="s">
        <v>225</v>
      </c>
      <c r="D36" s="265"/>
      <c r="E36" s="268">
        <v>-610877.55126476102</v>
      </c>
      <c r="F36" s="265"/>
      <c r="G36" s="269">
        <v>-638415.12655796693</v>
      </c>
      <c r="H36" s="265"/>
      <c r="I36" s="269">
        <v>-639967.25491312798</v>
      </c>
      <c r="J36" s="265"/>
      <c r="K36" s="269">
        <f t="shared" si="5"/>
        <v>29089.703648366965</v>
      </c>
      <c r="L36" s="11">
        <f t="shared" si="6"/>
        <v>-4.5454987618570808E-2</v>
      </c>
      <c r="M36" s="265"/>
      <c r="N36" s="144">
        <f t="shared" si="7"/>
        <v>27537.575293205911</v>
      </c>
      <c r="O36" s="11">
        <f t="shared" si="8"/>
        <v>-4.3134277600337501E-2</v>
      </c>
    </row>
    <row r="37" spans="1:15" s="263" customFormat="1" ht="13.35" customHeight="1">
      <c r="A37" s="201"/>
      <c r="B37" s="220"/>
      <c r="C37" s="267" t="s">
        <v>226</v>
      </c>
      <c r="D37" s="265"/>
      <c r="E37" s="268">
        <v>-5635.4300103000023</v>
      </c>
      <c r="F37" s="265"/>
      <c r="G37" s="269">
        <v>-7252.6096938670034</v>
      </c>
      <c r="H37" s="265"/>
      <c r="I37" s="269">
        <v>-7179.7386538669962</v>
      </c>
      <c r="J37" s="265"/>
      <c r="K37" s="269">
        <f t="shared" si="5"/>
        <v>1544.3086435669939</v>
      </c>
      <c r="L37" s="11">
        <f t="shared" si="6"/>
        <v>-0.21509259849385065</v>
      </c>
      <c r="M37" s="265"/>
      <c r="N37" s="144">
        <f t="shared" si="7"/>
        <v>1617.1796835670011</v>
      </c>
      <c r="O37" s="11">
        <f t="shared" si="8"/>
        <v>-0.22297900367291656</v>
      </c>
    </row>
    <row r="38" spans="1:15" s="263" customFormat="1">
      <c r="A38" s="201"/>
      <c r="B38" s="220"/>
      <c r="C38" s="264" t="s">
        <v>223</v>
      </c>
      <c r="D38" s="265"/>
      <c r="E38" s="266">
        <v>-3327.3201035015691</v>
      </c>
      <c r="F38" s="265"/>
      <c r="G38" s="232">
        <v>-3983.5296430622693</v>
      </c>
      <c r="H38" s="265"/>
      <c r="I38" s="232">
        <v>-3250.4365339984652</v>
      </c>
      <c r="J38" s="265"/>
      <c r="K38" s="232">
        <f t="shared" si="5"/>
        <v>-76.883569503103899</v>
      </c>
      <c r="L38" s="233">
        <f t="shared" si="6"/>
        <v>2.3653305855668272E-2</v>
      </c>
      <c r="M38" s="265"/>
      <c r="N38" s="232">
        <f t="shared" si="7"/>
        <v>656.20953956070025</v>
      </c>
      <c r="O38" s="233">
        <f t="shared" si="8"/>
        <v>-0.16473067815713571</v>
      </c>
    </row>
    <row r="39" spans="1:15" ht="9.75" customHeight="1">
      <c r="A39" s="201"/>
      <c r="C39" s="249"/>
      <c r="D39" s="250"/>
      <c r="E39" s="251"/>
      <c r="F39" s="250"/>
      <c r="G39" s="252"/>
      <c r="H39" s="250"/>
      <c r="I39" s="252"/>
      <c r="J39" s="250"/>
      <c r="K39" s="252"/>
      <c r="L39" s="253"/>
      <c r="M39" s="250"/>
      <c r="N39" s="252"/>
      <c r="O39" s="254"/>
    </row>
    <row r="40" spans="1:15" s="213" customFormat="1" ht="4.3499999999999996" customHeight="1">
      <c r="A40" s="201"/>
      <c r="B40" s="201"/>
      <c r="C40" s="256"/>
      <c r="D40" s="242"/>
      <c r="E40" s="257"/>
      <c r="F40" s="242"/>
      <c r="G40" s="257"/>
      <c r="H40" s="242"/>
      <c r="I40" s="257"/>
      <c r="J40" s="242"/>
      <c r="K40" s="258"/>
      <c r="L40" s="258"/>
      <c r="M40" s="242"/>
      <c r="N40" s="258"/>
      <c r="O40" s="258"/>
    </row>
    <row r="41" spans="1:15" s="263" customFormat="1" ht="15" customHeight="1">
      <c r="A41" s="201"/>
      <c r="B41" s="220"/>
      <c r="C41" s="259" t="s">
        <v>167</v>
      </c>
      <c r="D41" s="242"/>
      <c r="E41" s="260">
        <v>798805.49796219938</v>
      </c>
      <c r="F41" s="261"/>
      <c r="G41" s="260">
        <v>1001597.710324218</v>
      </c>
      <c r="H41" s="261"/>
      <c r="I41" s="260">
        <v>1302277.4942201297</v>
      </c>
      <c r="J41" s="261"/>
      <c r="K41" s="262">
        <f t="shared" ref="K41:K49" si="9">$E41-I41</f>
        <v>-503471.9962579303</v>
      </c>
      <c r="L41" s="147">
        <f t="shared" ref="L41:L49" si="10">IF(AND(I41=0,E41=0),0,IF(AND(I41=0,E41&gt;0),1,E41/I41-1))</f>
        <v>-0.38660884373144688</v>
      </c>
      <c r="M41" s="261"/>
      <c r="N41" s="146">
        <f t="shared" ref="N41:N49" si="11">$E41-G41</f>
        <v>-202792.21236201865</v>
      </c>
      <c r="O41" s="147">
        <f t="shared" ref="O41:O49" si="12">IF(AND(G41=0,E41=0),0,IF(AND(G41=0,E41&gt;0),1,E41/G41-1))</f>
        <v>-0.20246872598817611</v>
      </c>
    </row>
    <row r="42" spans="1:15" s="263" customFormat="1" ht="15" customHeight="1">
      <c r="A42" s="201"/>
      <c r="B42" s="220"/>
      <c r="C42" s="264" t="s">
        <v>221</v>
      </c>
      <c r="D42" s="265"/>
      <c r="E42" s="266">
        <v>362037.53976226028</v>
      </c>
      <c r="F42" s="265"/>
      <c r="G42" s="232">
        <v>507624.94417669409</v>
      </c>
      <c r="H42" s="265"/>
      <c r="I42" s="232">
        <v>704713.65663521085</v>
      </c>
      <c r="J42" s="265"/>
      <c r="K42" s="232">
        <f t="shared" si="9"/>
        <v>-342676.11687295057</v>
      </c>
      <c r="L42" s="233">
        <f t="shared" si="10"/>
        <v>-0.48626291493927154</v>
      </c>
      <c r="M42" s="265"/>
      <c r="N42" s="232">
        <f t="shared" si="11"/>
        <v>-145587.40441443381</v>
      </c>
      <c r="O42" s="233">
        <f t="shared" si="12"/>
        <v>-0.28680112371262378</v>
      </c>
    </row>
    <row r="43" spans="1:15" s="263" customFormat="1" ht="13.35" customHeight="1">
      <c r="A43" s="201"/>
      <c r="B43" s="220"/>
      <c r="C43" s="267" t="s">
        <v>224</v>
      </c>
      <c r="D43" s="265"/>
      <c r="E43" s="268">
        <v>85805.264661649213</v>
      </c>
      <c r="F43" s="265"/>
      <c r="G43" s="269">
        <v>95071.196301398973</v>
      </c>
      <c r="H43" s="265"/>
      <c r="I43" s="269">
        <v>106580.53488345188</v>
      </c>
      <c r="J43" s="265"/>
      <c r="K43" s="269">
        <f t="shared" si="9"/>
        <v>-20775.270221802668</v>
      </c>
      <c r="L43" s="11">
        <f t="shared" si="10"/>
        <v>-0.19492555788466326</v>
      </c>
      <c r="M43" s="265"/>
      <c r="N43" s="144">
        <f t="shared" si="11"/>
        <v>-9265.9316397497605</v>
      </c>
      <c r="O43" s="11">
        <f t="shared" si="12"/>
        <v>-9.7463080304306726E-2</v>
      </c>
    </row>
    <row r="44" spans="1:15" s="263" customFormat="1" ht="15" customHeight="1">
      <c r="A44" s="201"/>
      <c r="B44" s="220"/>
      <c r="C44" s="264" t="s">
        <v>222</v>
      </c>
      <c r="D44" s="265"/>
      <c r="E44" s="266">
        <v>429502.38345253986</v>
      </c>
      <c r="F44" s="265"/>
      <c r="G44" s="232">
        <v>489200.42460501491</v>
      </c>
      <c r="H44" s="265"/>
      <c r="I44" s="232">
        <v>591946.30613403139</v>
      </c>
      <c r="J44" s="265"/>
      <c r="K44" s="232">
        <f t="shared" si="9"/>
        <v>-162443.92268149153</v>
      </c>
      <c r="L44" s="233">
        <f t="shared" si="10"/>
        <v>-0.27442340799861364</v>
      </c>
      <c r="M44" s="265"/>
      <c r="N44" s="232">
        <f t="shared" si="11"/>
        <v>-59698.041152475053</v>
      </c>
      <c r="O44" s="233">
        <f t="shared" si="12"/>
        <v>-0.12203186700149704</v>
      </c>
    </row>
    <row r="45" spans="1:15" s="263" customFormat="1" ht="13.35" customHeight="1">
      <c r="A45" s="201"/>
      <c r="B45" s="220"/>
      <c r="C45" s="267" t="s">
        <v>227</v>
      </c>
      <c r="D45" s="265"/>
      <c r="E45" s="268">
        <v>19065.880770799995</v>
      </c>
      <c r="F45" s="265"/>
      <c r="G45" s="269">
        <v>19280.577653072996</v>
      </c>
      <c r="H45" s="265"/>
      <c r="I45" s="269">
        <v>20979.922443356005</v>
      </c>
      <c r="J45" s="265"/>
      <c r="K45" s="269">
        <f t="shared" si="9"/>
        <v>-1914.0416725560099</v>
      </c>
      <c r="L45" s="11">
        <f t="shared" si="10"/>
        <v>-9.1232066168202453E-2</v>
      </c>
      <c r="M45" s="265"/>
      <c r="N45" s="144">
        <f t="shared" si="11"/>
        <v>-214.69688227300139</v>
      </c>
      <c r="O45" s="11">
        <f t="shared" si="12"/>
        <v>-1.1135396777844031E-2</v>
      </c>
    </row>
    <row r="46" spans="1:15" s="263" customFormat="1" ht="13.35" customHeight="1">
      <c r="A46" s="201"/>
      <c r="B46" s="220"/>
      <c r="C46" s="267" t="s">
        <v>224</v>
      </c>
      <c r="D46" s="265"/>
      <c r="E46" s="268">
        <v>1063.9717108</v>
      </c>
      <c r="F46" s="265"/>
      <c r="G46" s="269">
        <v>1101.2549326829999</v>
      </c>
      <c r="H46" s="265"/>
      <c r="I46" s="269">
        <v>1068.935401099</v>
      </c>
      <c r="J46" s="265"/>
      <c r="K46" s="269">
        <f t="shared" si="9"/>
        <v>-4.9636902990000635</v>
      </c>
      <c r="L46" s="11">
        <f t="shared" si="10"/>
        <v>-4.643583039626864E-3</v>
      </c>
      <c r="M46" s="265"/>
      <c r="N46" s="144">
        <f t="shared" si="11"/>
        <v>-37.283221882999896</v>
      </c>
      <c r="O46" s="11">
        <f t="shared" si="12"/>
        <v>-3.3855214425388636E-2</v>
      </c>
    </row>
    <row r="47" spans="1:15" s="263" customFormat="1" ht="13.35" customHeight="1">
      <c r="A47" s="201"/>
      <c r="B47" s="220"/>
      <c r="C47" s="267" t="s">
        <v>225</v>
      </c>
      <c r="D47" s="265"/>
      <c r="E47" s="268">
        <v>288266.12115523993</v>
      </c>
      <c r="F47" s="265"/>
      <c r="G47" s="269">
        <v>323295.54644362297</v>
      </c>
      <c r="H47" s="265"/>
      <c r="I47" s="269">
        <v>396127.45643974846</v>
      </c>
      <c r="J47" s="265"/>
      <c r="K47" s="269">
        <f t="shared" si="9"/>
        <v>-107861.33528450853</v>
      </c>
      <c r="L47" s="11">
        <f t="shared" si="10"/>
        <v>-0.27228947029808925</v>
      </c>
      <c r="M47" s="265"/>
      <c r="N47" s="144">
        <f t="shared" si="11"/>
        <v>-35029.425288383034</v>
      </c>
      <c r="O47" s="11">
        <f t="shared" si="12"/>
        <v>-0.10835109135810983</v>
      </c>
    </row>
    <row r="48" spans="1:15" s="263" customFormat="1" ht="13.35" customHeight="1">
      <c r="A48" s="201"/>
      <c r="B48" s="220"/>
      <c r="C48" s="267" t="s">
        <v>226</v>
      </c>
      <c r="D48" s="265"/>
      <c r="E48" s="268">
        <v>2515.9250896999993</v>
      </c>
      <c r="F48" s="265"/>
      <c r="G48" s="269">
        <v>2821.1448596239984</v>
      </c>
      <c r="H48" s="265"/>
      <c r="I48" s="269">
        <v>2792.6088008959991</v>
      </c>
      <c r="J48" s="265"/>
      <c r="K48" s="269">
        <f t="shared" si="9"/>
        <v>-276.68371119599988</v>
      </c>
      <c r="L48" s="11">
        <f t="shared" si="10"/>
        <v>-9.9077146468644961E-2</v>
      </c>
      <c r="M48" s="265"/>
      <c r="N48" s="144">
        <f t="shared" si="11"/>
        <v>-305.21976992399914</v>
      </c>
      <c r="O48" s="11">
        <f t="shared" si="12"/>
        <v>-0.10819003812681871</v>
      </c>
    </row>
    <row r="49" spans="1:15" s="263" customFormat="1">
      <c r="A49" s="201"/>
      <c r="B49" s="220"/>
      <c r="C49" s="264" t="s">
        <v>223</v>
      </c>
      <c r="D49" s="265"/>
      <c r="E49" s="266">
        <v>7265.5747473995534</v>
      </c>
      <c r="F49" s="265"/>
      <c r="G49" s="232">
        <v>4772.3415425100829</v>
      </c>
      <c r="H49" s="265"/>
      <c r="I49" s="232">
        <v>5617.5314508855809</v>
      </c>
      <c r="J49" s="265"/>
      <c r="K49" s="232">
        <f t="shared" si="9"/>
        <v>1648.0432965139726</v>
      </c>
      <c r="L49" s="233">
        <f t="shared" si="10"/>
        <v>0.29337500126575433</v>
      </c>
      <c r="M49" s="265"/>
      <c r="N49" s="232">
        <f t="shared" si="11"/>
        <v>2493.2332048894705</v>
      </c>
      <c r="O49" s="233">
        <f t="shared" si="12"/>
        <v>0.52243394205564719</v>
      </c>
    </row>
    <row r="50" spans="1:15" ht="9.75" customHeight="1">
      <c r="A50" s="201"/>
      <c r="C50" s="249"/>
      <c r="D50" s="250"/>
      <c r="E50" s="251"/>
      <c r="F50" s="250"/>
      <c r="G50" s="252"/>
      <c r="H50" s="250"/>
      <c r="I50" s="252"/>
      <c r="J50" s="250"/>
      <c r="K50" s="252"/>
      <c r="L50" s="253"/>
      <c r="M50" s="250"/>
      <c r="N50" s="252"/>
      <c r="O50" s="254"/>
    </row>
    <row r="51" spans="1:15" s="213" customFormat="1" ht="4.5" customHeight="1">
      <c r="A51" s="201"/>
      <c r="B51" s="201"/>
      <c r="C51" s="256"/>
      <c r="D51" s="242"/>
      <c r="E51" s="257"/>
      <c r="F51" s="242"/>
      <c r="G51" s="257"/>
      <c r="H51" s="242"/>
      <c r="I51" s="257"/>
      <c r="J51" s="242"/>
      <c r="K51" s="258"/>
      <c r="L51" s="258"/>
      <c r="M51" s="242"/>
      <c r="N51" s="258"/>
      <c r="O51" s="258"/>
    </row>
    <row r="52" spans="1:15" s="263" customFormat="1" ht="15" customHeight="1">
      <c r="A52" s="201"/>
      <c r="B52" s="220"/>
      <c r="C52" s="259" t="s">
        <v>145</v>
      </c>
      <c r="D52" s="242"/>
      <c r="E52" s="243">
        <v>0.57235974413485824</v>
      </c>
      <c r="F52" s="271"/>
      <c r="G52" s="243">
        <v>0.57169806945181334</v>
      </c>
      <c r="H52" s="271"/>
      <c r="I52" s="243">
        <v>0.49980873564953587</v>
      </c>
      <c r="J52" s="271"/>
      <c r="K52" s="272">
        <f>($E52-I52)*100</f>
        <v>7.255100848532237</v>
      </c>
      <c r="L52" s="272"/>
      <c r="M52" s="273"/>
      <c r="N52" s="272">
        <f t="shared" ref="N52:N60" si="13">($E52-G52)*100</f>
        <v>6.616746830448994E-2</v>
      </c>
      <c r="O52" s="274"/>
    </row>
    <row r="53" spans="1:15" s="263" customFormat="1" ht="15" customHeight="1">
      <c r="A53" s="201"/>
      <c r="B53" s="220"/>
      <c r="C53" s="264" t="s">
        <v>221</v>
      </c>
      <c r="D53" s="265"/>
      <c r="E53" s="275">
        <v>0.47879597520338241</v>
      </c>
      <c r="F53" s="265"/>
      <c r="G53" s="276">
        <v>0.51045481519958191</v>
      </c>
      <c r="H53" s="265"/>
      <c r="I53" s="276">
        <v>0.41729920333526604</v>
      </c>
      <c r="J53" s="265"/>
      <c r="K53" s="277">
        <f t="shared" ref="K53:K56" si="14">($E53-I53)*100</f>
        <v>6.149677186811636</v>
      </c>
      <c r="L53" s="278"/>
      <c r="M53" s="279"/>
      <c r="N53" s="277">
        <f t="shared" si="13"/>
        <v>-3.1658839996199504</v>
      </c>
      <c r="O53" s="233"/>
    </row>
    <row r="54" spans="1:15" s="263" customFormat="1" ht="13.35" customHeight="1">
      <c r="A54" s="201"/>
      <c r="B54" s="220"/>
      <c r="C54" s="267" t="s">
        <v>224</v>
      </c>
      <c r="D54" s="265"/>
      <c r="E54" s="159">
        <v>0.53712617464263168</v>
      </c>
      <c r="F54" s="265"/>
      <c r="G54" s="160">
        <v>0.53214788564770521</v>
      </c>
      <c r="H54" s="265"/>
      <c r="I54" s="160">
        <v>0.527990032195506</v>
      </c>
      <c r="J54" s="265"/>
      <c r="K54" s="280">
        <f t="shared" si="14"/>
        <v>0.91361424471256836</v>
      </c>
      <c r="L54" s="281"/>
      <c r="M54" s="279"/>
      <c r="N54" s="280">
        <f t="shared" si="13"/>
        <v>0.49782889949264719</v>
      </c>
      <c r="O54" s="11"/>
    </row>
    <row r="55" spans="1:15" s="263" customFormat="1" ht="15" customHeight="1">
      <c r="A55" s="201"/>
      <c r="B55" s="220"/>
      <c r="C55" s="264" t="s">
        <v>222</v>
      </c>
      <c r="D55" s="265"/>
      <c r="E55" s="275">
        <v>0.63060785452917578</v>
      </c>
      <c r="F55" s="265"/>
      <c r="G55" s="276">
        <v>0.62160915514045811</v>
      </c>
      <c r="H55" s="265"/>
      <c r="I55" s="276">
        <v>0.57269423311513579</v>
      </c>
      <c r="J55" s="265"/>
      <c r="K55" s="277">
        <f t="shared" si="14"/>
        <v>5.7913621414039991</v>
      </c>
      <c r="L55" s="278"/>
      <c r="M55" s="279"/>
      <c r="N55" s="277">
        <f t="shared" si="13"/>
        <v>0.89986993887176681</v>
      </c>
      <c r="O55" s="233"/>
    </row>
    <row r="56" spans="1:15" s="263" customFormat="1" ht="13.35" customHeight="1">
      <c r="A56" s="201"/>
      <c r="B56" s="220"/>
      <c r="C56" s="267" t="s">
        <v>227</v>
      </c>
      <c r="D56" s="265"/>
      <c r="E56" s="159">
        <v>0.51624663079599042</v>
      </c>
      <c r="F56" s="265"/>
      <c r="G56" s="160">
        <v>0.53299620115092516</v>
      </c>
      <c r="H56" s="265"/>
      <c r="I56" s="160">
        <v>0.54291543079695148</v>
      </c>
      <c r="J56" s="265"/>
      <c r="K56" s="280">
        <f t="shared" si="14"/>
        <v>-2.6668800000961057</v>
      </c>
      <c r="L56" s="281"/>
      <c r="M56" s="279"/>
      <c r="N56" s="280">
        <f t="shared" si="13"/>
        <v>-1.674957035493474</v>
      </c>
      <c r="O56" s="11"/>
    </row>
    <row r="57" spans="1:15" s="263" customFormat="1" ht="13.35" customHeight="1">
      <c r="A57" s="201"/>
      <c r="B57" s="220"/>
      <c r="C57" s="267" t="s">
        <v>224</v>
      </c>
      <c r="D57" s="265"/>
      <c r="E57" s="159">
        <v>0.41802816464132159</v>
      </c>
      <c r="F57" s="265"/>
      <c r="G57" s="160">
        <v>0.41650877135135961</v>
      </c>
      <c r="H57" s="265"/>
      <c r="I57" s="160">
        <v>0.55746623752042679</v>
      </c>
      <c r="J57" s="265"/>
      <c r="K57" s="280">
        <f t="shared" ref="K57:K60" si="15">($E57-I57)*100</f>
        <v>-13.94380728791052</v>
      </c>
      <c r="L57" s="281"/>
      <c r="M57" s="279"/>
      <c r="N57" s="280">
        <f t="shared" si="13"/>
        <v>0.15193932899619789</v>
      </c>
      <c r="O57" s="11"/>
    </row>
    <row r="58" spans="1:15" s="263" customFormat="1" ht="13.35" customHeight="1">
      <c r="A58" s="201"/>
      <c r="B58" s="220"/>
      <c r="C58" s="267" t="s">
        <v>225</v>
      </c>
      <c r="D58" s="265"/>
      <c r="E58" s="159">
        <v>0.67939926621583646</v>
      </c>
      <c r="F58" s="265"/>
      <c r="G58" s="160">
        <v>0.66383283921079195</v>
      </c>
      <c r="H58" s="265"/>
      <c r="I58" s="160">
        <v>0.61767254277120398</v>
      </c>
      <c r="J58" s="265"/>
      <c r="K58" s="280">
        <f t="shared" si="15"/>
        <v>6.1726723444632476</v>
      </c>
      <c r="L58" s="281"/>
      <c r="M58" s="279"/>
      <c r="N58" s="280">
        <f t="shared" si="13"/>
        <v>1.5566427005044514</v>
      </c>
      <c r="O58" s="11"/>
    </row>
    <row r="59" spans="1:15" s="263" customFormat="1" ht="13.35" customHeight="1">
      <c r="A59" s="201"/>
      <c r="B59" s="220"/>
      <c r="C59" s="267" t="s">
        <v>226</v>
      </c>
      <c r="D59" s="265"/>
      <c r="E59" s="159">
        <v>0.69134885441317617</v>
      </c>
      <c r="F59" s="265"/>
      <c r="G59" s="160">
        <v>0.71995100291118896</v>
      </c>
      <c r="H59" s="265"/>
      <c r="I59" s="160">
        <v>0.71996475117178227</v>
      </c>
      <c r="J59" s="265"/>
      <c r="K59" s="280">
        <f t="shared" si="15"/>
        <v>-2.8615896758606096</v>
      </c>
      <c r="L59" s="281"/>
      <c r="M59" s="279"/>
      <c r="N59" s="280">
        <f t="shared" si="13"/>
        <v>-2.8602148498012792</v>
      </c>
      <c r="O59" s="11"/>
    </row>
    <row r="60" spans="1:15" s="263" customFormat="1" ht="15" customHeight="1">
      <c r="A60" s="201"/>
      <c r="B60" s="220"/>
      <c r="C60" s="264" t="s">
        <v>223</v>
      </c>
      <c r="D60" s="265"/>
      <c r="E60" s="275">
        <v>0.31410866909705221</v>
      </c>
      <c r="F60" s="265"/>
      <c r="G60" s="276">
        <v>0.45495525900680261</v>
      </c>
      <c r="H60" s="265"/>
      <c r="I60" s="276">
        <v>0.36653679169106368</v>
      </c>
      <c r="J60" s="265"/>
      <c r="K60" s="277">
        <f t="shared" si="15"/>
        <v>-5.2428122594011475</v>
      </c>
      <c r="L60" s="278"/>
      <c r="M60" s="279"/>
      <c r="N60" s="277">
        <f t="shared" si="13"/>
        <v>-14.08465899097504</v>
      </c>
      <c r="O60" s="233"/>
    </row>
    <row r="61" spans="1:15" ht="9.75" customHeight="1">
      <c r="A61" s="201"/>
      <c r="C61" s="249"/>
      <c r="D61" s="250"/>
      <c r="E61" s="251"/>
      <c r="F61" s="250"/>
      <c r="G61" s="252"/>
      <c r="H61" s="250"/>
      <c r="I61" s="252"/>
      <c r="J61" s="250"/>
      <c r="K61" s="252"/>
      <c r="L61" s="253"/>
      <c r="M61" s="250"/>
      <c r="N61" s="252"/>
      <c r="O61" s="254"/>
    </row>
    <row r="62" spans="1:15" s="213" customFormat="1" ht="4.5" customHeight="1">
      <c r="A62" s="201"/>
      <c r="B62" s="201"/>
      <c r="C62" s="256"/>
      <c r="D62" s="242"/>
      <c r="E62" s="257"/>
      <c r="F62" s="242"/>
      <c r="G62" s="257"/>
      <c r="H62" s="242"/>
      <c r="I62" s="257"/>
      <c r="J62" s="242"/>
      <c r="K62" s="258"/>
      <c r="L62" s="258"/>
      <c r="M62" s="242"/>
      <c r="N62" s="258"/>
      <c r="O62" s="258"/>
    </row>
    <row r="63" spans="1:15" s="263" customFormat="1" ht="15" customHeight="1">
      <c r="A63" s="201"/>
      <c r="B63" s="220"/>
      <c r="C63" s="259" t="s">
        <v>170</v>
      </c>
      <c r="D63" s="242"/>
      <c r="E63" s="243">
        <v>0.61676329417044173</v>
      </c>
      <c r="F63" s="271"/>
      <c r="G63" s="243">
        <v>0.61772414390409125</v>
      </c>
      <c r="H63" s="271"/>
      <c r="I63" s="243">
        <v>0.55406586828608806</v>
      </c>
      <c r="J63" s="271"/>
      <c r="K63" s="272">
        <f>K15</f>
        <v>6.269742588435367</v>
      </c>
      <c r="L63" s="272"/>
      <c r="M63" s="273"/>
      <c r="N63" s="272">
        <f>N15</f>
        <v>-9.6084973364951587E-2</v>
      </c>
      <c r="O63" s="274"/>
    </row>
    <row r="64" spans="1:15" s="263" customFormat="1" ht="15" customHeight="1">
      <c r="A64" s="201"/>
      <c r="B64" s="220"/>
      <c r="C64" s="264" t="s">
        <v>221</v>
      </c>
      <c r="D64" s="265"/>
      <c r="E64" s="275">
        <v>0.54599825896883059</v>
      </c>
      <c r="F64" s="265"/>
      <c r="G64" s="276">
        <v>0.57041537236174755</v>
      </c>
      <c r="H64" s="265"/>
      <c r="I64" s="276">
        <v>0.4852957067463558</v>
      </c>
      <c r="J64" s="265"/>
      <c r="K64" s="277">
        <f t="shared" ref="K64" si="16">($E64-I64)*100</f>
        <v>6.0702552222474786</v>
      </c>
      <c r="L64" s="278"/>
      <c r="M64" s="279"/>
      <c r="N64" s="277">
        <f t="shared" ref="N64:N71" si="17">($E64-G64)*100</f>
        <v>-2.4417113392916967</v>
      </c>
      <c r="O64" s="233"/>
    </row>
    <row r="65" spans="1:15" s="263" customFormat="1" ht="13.35" customHeight="1">
      <c r="A65" s="201"/>
      <c r="B65" s="220"/>
      <c r="C65" s="267" t="s">
        <v>224</v>
      </c>
      <c r="D65" s="265"/>
      <c r="E65" s="159">
        <v>1.1917888389105316</v>
      </c>
      <c r="F65" s="265"/>
      <c r="G65" s="160">
        <v>1.1654673318573985</v>
      </c>
      <c r="H65" s="265"/>
      <c r="I65" s="160">
        <v>1.1146193067455568</v>
      </c>
      <c r="J65" s="265"/>
      <c r="K65" s="280">
        <f t="shared" ref="K65:K71" si="18">($E65-I65)*100</f>
        <v>7.7169532164974797</v>
      </c>
      <c r="L65" s="281"/>
      <c r="M65" s="279"/>
      <c r="N65" s="280">
        <f t="shared" si="17"/>
        <v>2.6321507053133075</v>
      </c>
      <c r="O65" s="11"/>
    </row>
    <row r="66" spans="1:15" s="263" customFormat="1" ht="15" customHeight="1">
      <c r="A66" s="201"/>
      <c r="B66" s="220"/>
      <c r="C66" s="264" t="s">
        <v>222</v>
      </c>
      <c r="D66" s="265"/>
      <c r="E66" s="275">
        <v>0.66348812585928596</v>
      </c>
      <c r="F66" s="265"/>
      <c r="G66" s="276">
        <v>0.65782307810990237</v>
      </c>
      <c r="H66" s="265"/>
      <c r="I66" s="276">
        <v>0.6161939525008826</v>
      </c>
      <c r="J66" s="265"/>
      <c r="K66" s="277">
        <f t="shared" si="18"/>
        <v>4.7294173358403357</v>
      </c>
      <c r="L66" s="278"/>
      <c r="M66" s="279"/>
      <c r="N66" s="277">
        <f t="shared" si="17"/>
        <v>0.56650477493835893</v>
      </c>
      <c r="O66" s="233"/>
    </row>
    <row r="67" spans="1:15" s="263" customFormat="1" ht="13.35" customHeight="1">
      <c r="A67" s="201"/>
      <c r="B67" s="220"/>
      <c r="C67" s="267" t="s">
        <v>227</v>
      </c>
      <c r="D67" s="265"/>
      <c r="E67" s="159">
        <v>0.59014444389772691</v>
      </c>
      <c r="F67" s="265"/>
      <c r="G67" s="160">
        <v>0.60318489267941189</v>
      </c>
      <c r="H67" s="265"/>
      <c r="I67" s="160">
        <v>0.6226399858618995</v>
      </c>
      <c r="J67" s="265"/>
      <c r="K67" s="280">
        <f t="shared" si="18"/>
        <v>-3.2495541964172592</v>
      </c>
      <c r="L67" s="281"/>
      <c r="M67" s="279"/>
      <c r="N67" s="280">
        <f t="shared" si="17"/>
        <v>-1.3040448781684977</v>
      </c>
      <c r="O67" s="11"/>
    </row>
    <row r="68" spans="1:15" s="263" customFormat="1" ht="13.35" customHeight="1">
      <c r="A68" s="201"/>
      <c r="B68" s="220"/>
      <c r="C68" s="267" t="s">
        <v>224</v>
      </c>
      <c r="D68" s="265"/>
      <c r="E68" s="159">
        <v>0.4666584757800768</v>
      </c>
      <c r="F68" s="265"/>
      <c r="G68" s="160">
        <v>0.46386232296496444</v>
      </c>
      <c r="H68" s="265"/>
      <c r="I68" s="160">
        <v>0.56240619692556626</v>
      </c>
      <c r="J68" s="265"/>
      <c r="K68" s="280">
        <f t="shared" si="18"/>
        <v>-9.5747721145489457</v>
      </c>
      <c r="L68" s="281"/>
      <c r="M68" s="279"/>
      <c r="N68" s="280">
        <f t="shared" si="17"/>
        <v>0.27961528151123627</v>
      </c>
      <c r="O68" s="11"/>
    </row>
    <row r="69" spans="1:15" s="263" customFormat="1" ht="13.35" customHeight="1">
      <c r="A69" s="201"/>
      <c r="B69" s="220"/>
      <c r="C69" s="267" t="s">
        <v>225</v>
      </c>
      <c r="D69" s="265"/>
      <c r="E69" s="159">
        <v>0.70565993216415535</v>
      </c>
      <c r="F69" s="265"/>
      <c r="G69" s="160">
        <v>0.69370301352207986</v>
      </c>
      <c r="H69" s="265"/>
      <c r="I69" s="160">
        <v>0.65497157190712485</v>
      </c>
      <c r="J69" s="265"/>
      <c r="K69" s="280">
        <f t="shared" si="18"/>
        <v>5.0688360257030496</v>
      </c>
      <c r="L69" s="281"/>
      <c r="M69" s="279"/>
      <c r="N69" s="280">
        <f t="shared" si="17"/>
        <v>1.1956918642075487</v>
      </c>
      <c r="O69" s="11"/>
    </row>
    <row r="70" spans="1:15" s="263" customFormat="1" ht="13.35" customHeight="1">
      <c r="A70" s="201"/>
      <c r="B70" s="220"/>
      <c r="C70" s="267" t="s">
        <v>226</v>
      </c>
      <c r="D70" s="265"/>
      <c r="E70" s="159">
        <v>0.73260590754399002</v>
      </c>
      <c r="F70" s="265"/>
      <c r="G70" s="160">
        <v>0.7862445158783905</v>
      </c>
      <c r="H70" s="265"/>
      <c r="I70" s="160">
        <v>0.78115446963283097</v>
      </c>
      <c r="J70" s="265"/>
      <c r="K70" s="280">
        <f t="shared" si="18"/>
        <v>-4.8548562088840956</v>
      </c>
      <c r="L70" s="281"/>
      <c r="M70" s="279"/>
      <c r="N70" s="280">
        <f t="shared" si="17"/>
        <v>-5.3638608334400484</v>
      </c>
      <c r="O70" s="11"/>
    </row>
    <row r="71" spans="1:15">
      <c r="A71" s="201"/>
      <c r="B71" s="220"/>
      <c r="C71" s="264" t="s">
        <v>223</v>
      </c>
      <c r="D71" s="254"/>
      <c r="E71" s="275">
        <v>0.31410866909705221</v>
      </c>
      <c r="F71" s="265"/>
      <c r="G71" s="276">
        <v>0.45495525900680261</v>
      </c>
      <c r="H71" s="265"/>
      <c r="I71" s="276">
        <v>0.36653679169106368</v>
      </c>
      <c r="J71" s="265"/>
      <c r="K71" s="277">
        <f t="shared" si="18"/>
        <v>-5.2428122594011475</v>
      </c>
      <c r="L71" s="278"/>
      <c r="M71" s="254"/>
      <c r="N71" s="277">
        <f t="shared" si="17"/>
        <v>-14.08465899097504</v>
      </c>
      <c r="O71" s="233"/>
    </row>
    <row r="72" spans="1:15" ht="14.25">
      <c r="A72" s="201"/>
      <c r="C72" s="282" t="s">
        <v>233</v>
      </c>
      <c r="O72" s="62" t="s">
        <v>160</v>
      </c>
    </row>
    <row r="73" spans="1:15">
      <c r="A73" s="201"/>
    </row>
    <row r="74" spans="1:15">
      <c r="A74" s="201"/>
    </row>
    <row r="75" spans="1:15">
      <c r="A75" s="201"/>
    </row>
    <row r="76" spans="1:15">
      <c r="A76" s="201"/>
    </row>
    <row r="77" spans="1:15">
      <c r="A77" s="201"/>
    </row>
    <row r="78" spans="1:15">
      <c r="A78" s="201"/>
    </row>
    <row r="79" spans="1:15">
      <c r="A79" s="201"/>
    </row>
    <row r="80" spans="1:15">
      <c r="A80" s="201"/>
    </row>
  </sheetData>
  <mergeCells count="6">
    <mergeCell ref="G7:G8"/>
    <mergeCell ref="N7:O7"/>
    <mergeCell ref="K6:L6"/>
    <mergeCell ref="E7:E8"/>
    <mergeCell ref="I7:I8"/>
    <mergeCell ref="K7:L7"/>
  </mergeCells>
  <pageMargins left="0.36" right="0.23622047244094491" top="0.15748031496062992" bottom="0.15748031496062992" header="0" footer="0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0"/>
  <sheetViews>
    <sheetView showGridLines="0" zoomScaleNormal="100" workbookViewId="0">
      <pane xSplit="4" ySplit="8" topLeftCell="E33" activePane="bottomRight" state="frozen"/>
      <selection activeCell="S38" sqref="S38"/>
      <selection pane="topRight" activeCell="S38" sqref="S38"/>
      <selection pane="bottomLeft" activeCell="S38" sqref="S38"/>
      <selection pane="bottomRight" activeCell="S38" sqref="S38"/>
    </sheetView>
  </sheetViews>
  <sheetFormatPr baseColWidth="10" defaultColWidth="11.42578125" defaultRowHeight="12.75"/>
  <cols>
    <col min="1" max="1" width="11.42578125" style="169"/>
    <col min="2" max="2" width="3.42578125" style="16" customWidth="1"/>
    <col min="3" max="3" width="35.42578125" style="16" customWidth="1"/>
    <col min="4" max="4" width="1.5703125" style="170" customWidth="1"/>
    <col min="5" max="5" width="10.5703125" style="19" bestFit="1" customWidth="1"/>
    <col min="6" max="6" width="1.5703125" style="170" customWidth="1"/>
    <col min="7" max="7" width="10.5703125" style="16" customWidth="1"/>
    <col min="8" max="8" width="1.5703125" style="170" customWidth="1"/>
    <col min="9" max="9" width="10.5703125" style="16" customWidth="1"/>
    <col min="10" max="10" width="1.5703125" style="170" customWidth="1"/>
    <col min="11" max="11" width="9.42578125" style="16" customWidth="1"/>
    <col min="12" max="12" width="8.140625" style="16" customWidth="1"/>
    <col min="13" max="13" width="1.42578125" style="16" customWidth="1"/>
    <col min="14" max="15" width="8.5703125" style="16" bestFit="1" customWidth="1"/>
    <col min="16" max="16384" width="11.42578125" style="16"/>
  </cols>
  <sheetData>
    <row r="1" spans="1:15">
      <c r="D1" s="16"/>
      <c r="E1" s="18"/>
      <c r="F1" s="16"/>
      <c r="G1" s="18"/>
      <c r="H1" s="16"/>
      <c r="I1" s="18"/>
      <c r="J1" s="16"/>
    </row>
    <row r="3" spans="1:15" s="66" customFormat="1" ht="73.5" customHeight="1">
      <c r="A3" s="171"/>
      <c r="C3" s="67"/>
      <c r="D3" s="170"/>
      <c r="E3" s="68"/>
      <c r="F3" s="170"/>
      <c r="H3" s="170"/>
      <c r="J3" s="170"/>
    </row>
    <row r="4" spans="1:15" s="71" customFormat="1">
      <c r="A4" s="171"/>
      <c r="D4" s="138"/>
      <c r="E4" s="380"/>
      <c r="F4" s="138"/>
      <c r="H4" s="138"/>
      <c r="J4" s="138"/>
    </row>
    <row r="5" spans="1:15" s="70" customFormat="1" ht="26.25">
      <c r="B5" s="71"/>
      <c r="C5" s="72" t="s">
        <v>142</v>
      </c>
      <c r="D5" s="73"/>
      <c r="E5" s="66"/>
      <c r="F5" s="75"/>
      <c r="G5" s="76"/>
      <c r="H5" s="76"/>
      <c r="I5" s="76"/>
      <c r="J5" s="76"/>
      <c r="K5" s="76"/>
      <c r="L5" s="76"/>
      <c r="M5" s="71"/>
      <c r="N5" s="71"/>
      <c r="O5" s="71"/>
    </row>
    <row r="6" spans="1:15" s="70" customFormat="1" ht="16.5" customHeight="1">
      <c r="C6" s="77" t="s">
        <v>22</v>
      </c>
      <c r="D6" s="78"/>
      <c r="E6" s="79"/>
      <c r="F6" s="79"/>
      <c r="G6" s="79"/>
      <c r="H6" s="79"/>
      <c r="I6" s="79"/>
      <c r="J6" s="79"/>
      <c r="K6" s="390"/>
      <c r="L6" s="390"/>
      <c r="M6" s="71"/>
      <c r="N6" s="71"/>
      <c r="O6" s="71"/>
    </row>
    <row r="7" spans="1:15" s="15" customFormat="1" ht="15" customHeight="1">
      <c r="B7" s="24"/>
      <c r="C7" s="394" t="s">
        <v>143</v>
      </c>
      <c r="D7" s="26" t="s">
        <v>18</v>
      </c>
      <c r="E7" s="387">
        <v>44561</v>
      </c>
      <c r="F7" s="26"/>
      <c r="G7" s="387">
        <v>44469</v>
      </c>
      <c r="H7" s="26"/>
      <c r="I7" s="387">
        <v>44196</v>
      </c>
      <c r="J7" s="26"/>
      <c r="K7" s="386" t="s">
        <v>45</v>
      </c>
      <c r="L7" s="386"/>
      <c r="N7" s="386" t="s">
        <v>196</v>
      </c>
      <c r="O7" s="386"/>
    </row>
    <row r="8" spans="1:15" s="15" customFormat="1" ht="15" customHeight="1">
      <c r="B8" s="24"/>
      <c r="C8" s="394"/>
      <c r="D8" s="26" t="s">
        <v>18</v>
      </c>
      <c r="E8" s="388"/>
      <c r="F8" s="26"/>
      <c r="G8" s="388"/>
      <c r="H8" s="26"/>
      <c r="I8" s="388"/>
      <c r="J8" s="26"/>
      <c r="K8" s="376" t="s">
        <v>48</v>
      </c>
      <c r="L8" s="377" t="s">
        <v>19</v>
      </c>
      <c r="N8" s="376" t="s">
        <v>48</v>
      </c>
      <c r="O8" s="378" t="s">
        <v>19</v>
      </c>
    </row>
    <row r="9" spans="1:15" ht="6" customHeight="1">
      <c r="C9" s="172"/>
      <c r="D9" s="170" t="s">
        <v>18</v>
      </c>
      <c r="G9" s="173"/>
      <c r="I9" s="173"/>
      <c r="K9" s="19"/>
      <c r="L9" s="19"/>
      <c r="N9" s="19"/>
      <c r="O9" s="19"/>
    </row>
    <row r="10" spans="1:15" s="46" customFormat="1" ht="15" customHeight="1">
      <c r="A10" s="174"/>
      <c r="C10" s="175" t="s">
        <v>40</v>
      </c>
      <c r="D10" s="36" t="s">
        <v>18</v>
      </c>
      <c r="E10" s="37">
        <v>3222634.0630000001</v>
      </c>
      <c r="F10" s="36"/>
      <c r="G10" s="38">
        <v>3162406.7760000001</v>
      </c>
      <c r="H10" s="39"/>
      <c r="I10" s="38">
        <v>3033544.9810000001</v>
      </c>
      <c r="J10" s="39"/>
      <c r="K10" s="38">
        <f t="shared" ref="K10:K14" si="0">$E10-I10</f>
        <v>189089.08199999994</v>
      </c>
      <c r="L10" s="176">
        <f>IF(AND(I10=0,E10=0),0,IF(AND(I10=0,E10&gt;0),1,E10/I10-1))</f>
        <v>6.233271080017655E-2</v>
      </c>
      <c r="N10" s="38">
        <f>$E10-G10</f>
        <v>60227.287000000011</v>
      </c>
      <c r="O10" s="11">
        <f>IF(AND(G10=0,E10=0),0,IF(AND(G10=0,E10&gt;0),1,E10/G10-1))</f>
        <v>1.9044762823389627E-2</v>
      </c>
    </row>
    <row r="11" spans="1:15" s="46" customFormat="1" ht="15" customHeight="1">
      <c r="A11" s="174"/>
      <c r="C11" s="175" t="s">
        <v>201</v>
      </c>
      <c r="D11" s="36" t="s">
        <v>18</v>
      </c>
      <c r="E11" s="37">
        <v>486623.924</v>
      </c>
      <c r="F11" s="36"/>
      <c r="G11" s="38">
        <v>513026.92499999999</v>
      </c>
      <c r="H11" s="39"/>
      <c r="I11" s="38">
        <v>501869.989</v>
      </c>
      <c r="J11" s="39"/>
      <c r="K11" s="38">
        <f t="shared" si="0"/>
        <v>-15246.065000000002</v>
      </c>
      <c r="L11" s="176">
        <f>IF(AND(I11=0,E11=0),0,IF(AND(I11=0,E11&gt;0),1,E11/I11-1))</f>
        <v>-3.0378515022144503E-2</v>
      </c>
      <c r="N11" s="38">
        <f>$E11-G11</f>
        <v>-26403.000999999989</v>
      </c>
      <c r="O11" s="176">
        <f>IF(AND(G11=0,E11=0),0,IF(AND(G11=0,E11&gt;0),1,E11/G11-1))</f>
        <v>-5.1465137039347408E-2</v>
      </c>
    </row>
    <row r="12" spans="1:15" s="46" customFormat="1" ht="15" customHeight="1">
      <c r="A12" s="174"/>
      <c r="C12" s="175" t="s">
        <v>202</v>
      </c>
      <c r="D12" s="36"/>
      <c r="E12" s="37">
        <v>-3646.1570000000002</v>
      </c>
      <c r="F12" s="36"/>
      <c r="G12" s="38">
        <v>-1862.8230000000001</v>
      </c>
      <c r="H12" s="39"/>
      <c r="I12" s="38">
        <v>-3825.1190000000001</v>
      </c>
      <c r="J12" s="39"/>
      <c r="K12" s="38">
        <f t="shared" si="0"/>
        <v>178.96199999999999</v>
      </c>
      <c r="L12" s="176">
        <f>IF(AND(I12=0,E12=0),0,IF(AND(I12=0,E12&gt;0),1,E12/I12-1))</f>
        <v>-4.6785995416090298E-2</v>
      </c>
      <c r="N12" s="38">
        <f>$E12-G12</f>
        <v>-1783.3340000000001</v>
      </c>
      <c r="O12" s="176">
        <f>IF(AND(G12=0,E12=0),0,IF(AND(G12=0,E12&gt;0),1,E12/G12-1))</f>
        <v>0.95732874245164457</v>
      </c>
    </row>
    <row r="13" spans="1:15" s="46" customFormat="1" ht="15" customHeight="1">
      <c r="A13" s="174"/>
      <c r="C13" s="175" t="s">
        <v>42</v>
      </c>
      <c r="D13" s="36" t="s">
        <v>18</v>
      </c>
      <c r="E13" s="37">
        <v>-408212.35399999999</v>
      </c>
      <c r="F13" s="36"/>
      <c r="G13" s="38">
        <v>-395409.04399999999</v>
      </c>
      <c r="H13" s="39"/>
      <c r="I13" s="38">
        <v>-386185.17</v>
      </c>
      <c r="J13" s="39"/>
      <c r="K13" s="38">
        <f t="shared" si="0"/>
        <v>-22027.184000000008</v>
      </c>
      <c r="L13" s="176">
        <f>IF(AND(I13=0,E13=0),0,IF(AND(I13=0,E13&gt;0),1,E13/I13-1))</f>
        <v>5.7037881594469431E-2</v>
      </c>
      <c r="N13" s="38">
        <f>$E13-G13</f>
        <v>-12803.309999999998</v>
      </c>
      <c r="O13" s="176">
        <f>IF(AND(G13=0,E13=0),0,IF(AND(G13=0,E13&gt;0),1,E13/G13-1))</f>
        <v>3.2379911876775358E-2</v>
      </c>
    </row>
    <row r="14" spans="1:15" s="178" customFormat="1" ht="15" customHeight="1">
      <c r="A14" s="177"/>
      <c r="C14" s="92" t="s">
        <v>43</v>
      </c>
      <c r="D14" s="179" t="s">
        <v>18</v>
      </c>
      <c r="E14" s="180">
        <v>3297399.477</v>
      </c>
      <c r="F14" s="179"/>
      <c r="G14" s="181">
        <v>3278161.8339999998</v>
      </c>
      <c r="H14" s="182"/>
      <c r="I14" s="181">
        <v>3145404.6809999999</v>
      </c>
      <c r="J14" s="182"/>
      <c r="K14" s="181">
        <f t="shared" si="0"/>
        <v>151994.79600000009</v>
      </c>
      <c r="L14" s="183">
        <f>IF(AND(I14=0,E14=0),0,IF(AND(I14=0,E14&gt;0),1,E14/I14-1))</f>
        <v>4.8322811025917733E-2</v>
      </c>
      <c r="N14" s="181">
        <f>$E14-G14</f>
        <v>19237.643000000156</v>
      </c>
      <c r="O14" s="183">
        <f>IF(AND(G14=0,E14=0),0,IF(AND(G14=0,E14&gt;0),1,E14/G14-1))</f>
        <v>5.8684238222999063E-3</v>
      </c>
    </row>
    <row r="15" spans="1:15" ht="15.75" customHeight="1">
      <c r="A15" s="16"/>
      <c r="C15" s="14" t="s">
        <v>73</v>
      </c>
      <c r="D15" s="78" t="s">
        <v>18</v>
      </c>
      <c r="E15" s="56">
        <v>0.132885</v>
      </c>
      <c r="F15" s="184"/>
      <c r="G15" s="56">
        <v>0.13306699999999999</v>
      </c>
      <c r="H15" s="184"/>
      <c r="I15" s="56">
        <v>0.137882</v>
      </c>
      <c r="J15" s="78"/>
      <c r="K15" s="185">
        <f>(E15-I15)*100</f>
        <v>-0.49970000000000014</v>
      </c>
      <c r="L15" s="185"/>
      <c r="N15" s="185">
        <f>(E15-G15)*100</f>
        <v>-1.8199999999998773E-2</v>
      </c>
      <c r="O15" s="185"/>
    </row>
    <row r="16" spans="1:15" s="24" customFormat="1" ht="1.9" customHeight="1">
      <c r="A16" s="168"/>
      <c r="C16" s="186"/>
      <c r="D16" s="32"/>
      <c r="E16" s="149"/>
      <c r="F16" s="32"/>
      <c r="G16" s="149"/>
      <c r="H16" s="32"/>
      <c r="I16" s="149"/>
      <c r="J16" s="32"/>
      <c r="K16" s="149"/>
      <c r="L16" s="187"/>
      <c r="N16" s="149"/>
      <c r="O16" s="187"/>
    </row>
    <row r="17" spans="1:15" s="178" customFormat="1" ht="15" customHeight="1">
      <c r="A17" s="177"/>
      <c r="C17" s="92" t="s">
        <v>51</v>
      </c>
      <c r="D17" s="179" t="s">
        <v>18</v>
      </c>
      <c r="E17" s="180">
        <v>599871</v>
      </c>
      <c r="F17" s="179"/>
      <c r="G17" s="181">
        <v>599873</v>
      </c>
      <c r="H17" s="182"/>
      <c r="I17" s="181">
        <v>388000</v>
      </c>
      <c r="J17" s="182"/>
      <c r="K17" s="181">
        <f t="shared" ref="K17" si="1">$E17-I17</f>
        <v>211871</v>
      </c>
      <c r="L17" s="183">
        <f>IF(AND(I17=0,E17=0),0,IF(AND(I17=0,E17&gt;0),1,E17/I17-1))</f>
        <v>0.54605927835051538</v>
      </c>
      <c r="N17" s="181">
        <f>$E17-G17</f>
        <v>-2</v>
      </c>
      <c r="O17" s="183">
        <f>IF(AND(G17=0,E17=0),0,IF(AND(G17=0,E17&gt;0),1,E17/G17-1))</f>
        <v>-3.334039038294101E-6</v>
      </c>
    </row>
    <row r="18" spans="1:15" ht="15.75" customHeight="1">
      <c r="A18" s="16"/>
      <c r="C18" s="14" t="s">
        <v>74</v>
      </c>
      <c r="D18" s="78" t="s">
        <v>18</v>
      </c>
      <c r="E18" s="56">
        <v>2.4174999999999999E-2</v>
      </c>
      <c r="F18" s="184"/>
      <c r="G18" s="56">
        <v>2.435E-2</v>
      </c>
      <c r="H18" s="184"/>
      <c r="I18" s="56">
        <v>1.7007999999999999E-2</v>
      </c>
      <c r="J18" s="78"/>
      <c r="K18" s="185">
        <f>(E18-I18)*100</f>
        <v>0.7167</v>
      </c>
      <c r="L18" s="185"/>
      <c r="N18" s="185">
        <f>(E18-G18)*100</f>
        <v>-1.7500000000000154E-2</v>
      </c>
      <c r="O18" s="185"/>
    </row>
    <row r="19" spans="1:15" s="24" customFormat="1" ht="3.75" customHeight="1">
      <c r="A19" s="168"/>
      <c r="C19" s="186"/>
      <c r="D19" s="32"/>
      <c r="E19" s="149"/>
      <c r="F19" s="32"/>
      <c r="G19" s="149"/>
      <c r="H19" s="32"/>
      <c r="I19" s="149"/>
      <c r="J19" s="32"/>
      <c r="K19" s="149"/>
      <c r="L19" s="187"/>
      <c r="N19" s="149"/>
      <c r="O19" s="187"/>
    </row>
    <row r="20" spans="1:15" s="178" customFormat="1" ht="15" customHeight="1">
      <c r="A20" s="177"/>
      <c r="C20" s="92" t="s">
        <v>50</v>
      </c>
      <c r="D20" s="179" t="s">
        <v>18</v>
      </c>
      <c r="E20" s="180">
        <v>3897270.18</v>
      </c>
      <c r="F20" s="179"/>
      <c r="G20" s="181">
        <v>3878034.91</v>
      </c>
      <c r="H20" s="182"/>
      <c r="I20" s="181">
        <v>3533404.68</v>
      </c>
      <c r="J20" s="182"/>
      <c r="K20" s="181">
        <f t="shared" ref="K20" si="2">$E20-I20</f>
        <v>363865.5</v>
      </c>
      <c r="L20" s="183">
        <f>IF(AND(I20=0,E20=0),0,IF(AND(I20=0,E20&gt;0),1,E20/I20-1))</f>
        <v>0.10297872249379592</v>
      </c>
      <c r="N20" s="181">
        <f>$E20-G20</f>
        <v>19235.270000000019</v>
      </c>
      <c r="O20" s="183">
        <f>IF(AND(G20=0,E20=0),0,IF(AND(G20=0,E20&gt;0),1,E20/G20-1))</f>
        <v>4.9600559165672298E-3</v>
      </c>
    </row>
    <row r="21" spans="1:15" ht="15.75" customHeight="1">
      <c r="A21" s="16"/>
      <c r="C21" s="14" t="s">
        <v>79</v>
      </c>
      <c r="D21" s="78" t="s">
        <v>18</v>
      </c>
      <c r="E21" s="56">
        <v>0.15706000000000001</v>
      </c>
      <c r="F21" s="184"/>
      <c r="G21" s="56">
        <v>0.157417</v>
      </c>
      <c r="H21" s="184"/>
      <c r="I21" s="56">
        <v>0.154891</v>
      </c>
      <c r="J21" s="78"/>
      <c r="K21" s="185">
        <f>(E21-I21)*100</f>
        <v>0.21690000000000043</v>
      </c>
      <c r="L21" s="185"/>
      <c r="M21" s="188"/>
      <c r="N21" s="185">
        <f>(E21-G21)*100</f>
        <v>-3.5699999999999621E-2</v>
      </c>
      <c r="O21" s="185"/>
    </row>
    <row r="22" spans="1:15" s="24" customFormat="1" ht="6" customHeight="1">
      <c r="A22" s="168"/>
      <c r="C22" s="186"/>
      <c r="D22" s="32"/>
      <c r="E22" s="149"/>
      <c r="F22" s="32"/>
      <c r="G22" s="149"/>
      <c r="H22" s="32"/>
      <c r="I22" s="149"/>
      <c r="J22" s="32"/>
      <c r="K22" s="149"/>
      <c r="L22" s="187"/>
      <c r="N22" s="149"/>
      <c r="O22" s="187"/>
    </row>
    <row r="23" spans="1:15" s="46" customFormat="1" ht="15" customHeight="1">
      <c r="A23" s="174"/>
      <c r="C23" s="189" t="s">
        <v>190</v>
      </c>
      <c r="D23" s="179" t="s">
        <v>18</v>
      </c>
      <c r="E23" s="190">
        <v>24813847</v>
      </c>
      <c r="F23" s="179"/>
      <c r="G23" s="190">
        <v>24635367</v>
      </c>
      <c r="H23" s="179"/>
      <c r="I23" s="190">
        <v>22812260</v>
      </c>
      <c r="J23" s="179"/>
      <c r="K23" s="190">
        <f t="shared" ref="K23:K26" si="3">$E23-I23</f>
        <v>2001587</v>
      </c>
      <c r="L23" s="191">
        <f>IF(AND(I23=0,E23=0),0,IF(AND(I23=0,E23&gt;0),1,E23/I23-1))</f>
        <v>8.7741723091004475E-2</v>
      </c>
      <c r="N23" s="190">
        <f>$E23-G23</f>
        <v>178480</v>
      </c>
      <c r="O23" s="191">
        <f>IF(AND(G23=0,E23=0),0,IF(AND(G23=0,E23&gt;0),1,E23/G23-1))</f>
        <v>7.2448687287669511E-3</v>
      </c>
    </row>
    <row r="24" spans="1:15" s="46" customFormat="1" ht="15" customHeight="1">
      <c r="A24" s="174"/>
      <c r="C24" s="175" t="s">
        <v>191</v>
      </c>
      <c r="D24" s="36" t="s">
        <v>18</v>
      </c>
      <c r="E24" s="37">
        <v>22168141</v>
      </c>
      <c r="F24" s="36"/>
      <c r="G24" s="38">
        <v>21907787</v>
      </c>
      <c r="H24" s="39"/>
      <c r="I24" s="38">
        <v>21124124</v>
      </c>
      <c r="J24" s="39"/>
      <c r="K24" s="38">
        <f t="shared" si="3"/>
        <v>1044017</v>
      </c>
      <c r="L24" s="176">
        <f>IF(AND(I24=0,E24=0),0,IF(AND(I24=0,E24&gt;0),1,E24/I24-1))</f>
        <v>4.942297252184269E-2</v>
      </c>
      <c r="N24" s="38">
        <f>$E24-G24</f>
        <v>260354</v>
      </c>
      <c r="O24" s="176">
        <f>IF(AND(G24=0,E24=0),0,IF(AND(G24=0,E24&gt;0),1,E24/G24-1))</f>
        <v>1.1884084869001166E-2</v>
      </c>
    </row>
    <row r="25" spans="1:15" s="46" customFormat="1" ht="15" customHeight="1">
      <c r="A25" s="174"/>
      <c r="C25" s="175" t="s">
        <v>192</v>
      </c>
      <c r="D25" s="36"/>
      <c r="E25" s="37">
        <v>1609118</v>
      </c>
      <c r="F25" s="36"/>
      <c r="G25" s="38">
        <v>1557390</v>
      </c>
      <c r="H25" s="39"/>
      <c r="I25" s="38">
        <v>1557390</v>
      </c>
      <c r="J25" s="39"/>
      <c r="K25" s="38">
        <f t="shared" si="3"/>
        <v>51728</v>
      </c>
      <c r="L25" s="176">
        <f>IF(AND(I25=0,E25=0),0,IF(AND(I25=0,E25&gt;0),1,E25/I25-1))</f>
        <v>3.3214544847469218E-2</v>
      </c>
      <c r="N25" s="38">
        <f>$E25-G25</f>
        <v>51728</v>
      </c>
      <c r="O25" s="176">
        <f>IF(AND(G25=0,E25=0),0,IF(AND(G25=0,E25&gt;0),1,E25/G25-1))</f>
        <v>3.3214544847469218E-2</v>
      </c>
    </row>
    <row r="26" spans="1:15" s="46" customFormat="1" ht="15" customHeight="1">
      <c r="A26" s="174"/>
      <c r="C26" s="175" t="s">
        <v>193</v>
      </c>
      <c r="D26" s="36"/>
      <c r="E26" s="37">
        <v>1036588</v>
      </c>
      <c r="F26" s="36"/>
      <c r="G26" s="38">
        <v>1170190</v>
      </c>
      <c r="H26" s="39"/>
      <c r="I26" s="38">
        <v>130746</v>
      </c>
      <c r="J26" s="39"/>
      <c r="K26" s="38">
        <f t="shared" si="3"/>
        <v>905842</v>
      </c>
      <c r="L26" s="176">
        <f>IF(AND(I26=0,E26=0),0,IF(AND(I26=0,E26&gt;0),1,E26/I26-1))</f>
        <v>6.9282578434521893</v>
      </c>
      <c r="N26" s="38">
        <f>$E26-G26</f>
        <v>-133602</v>
      </c>
      <c r="O26" s="176">
        <f>IF(AND(G26=0,E26=0),0,IF(AND(G26=0,E26&gt;0),1,E26/G26-1))</f>
        <v>-0.11417120296703953</v>
      </c>
    </row>
    <row r="27" spans="1:15" s="15" customFormat="1">
      <c r="C27" s="192"/>
      <c r="D27" s="170" t="s">
        <v>18</v>
      </c>
      <c r="E27" s="193"/>
      <c r="F27" s="170"/>
      <c r="G27" s="16"/>
      <c r="H27" s="170"/>
      <c r="I27" s="16"/>
      <c r="J27" s="170"/>
      <c r="K27" s="16"/>
      <c r="L27" s="194"/>
      <c r="N27" s="16"/>
    </row>
    <row r="28" spans="1:15" s="15" customFormat="1" ht="7.35" customHeight="1">
      <c r="B28" s="24"/>
      <c r="C28" s="394" t="s">
        <v>144</v>
      </c>
      <c r="D28" s="26" t="s">
        <v>18</v>
      </c>
      <c r="E28" s="193"/>
      <c r="F28" s="193"/>
      <c r="G28" s="193"/>
      <c r="H28" s="193"/>
      <c r="I28" s="193"/>
      <c r="J28" s="193"/>
      <c r="K28" s="193"/>
      <c r="L28" s="193"/>
      <c r="N28" s="193"/>
      <c r="O28" s="193"/>
    </row>
    <row r="29" spans="1:15" s="15" customFormat="1" ht="14.1" customHeight="1">
      <c r="B29" s="24"/>
      <c r="C29" s="394"/>
      <c r="D29" s="26" t="s">
        <v>18</v>
      </c>
      <c r="E29" s="193"/>
      <c r="F29" s="193"/>
      <c r="G29" s="193"/>
      <c r="H29" s="193"/>
      <c r="I29" s="193"/>
      <c r="J29" s="193"/>
      <c r="K29" s="193"/>
      <c r="L29" s="193"/>
      <c r="M29" s="195"/>
      <c r="N29" s="193"/>
      <c r="O29" s="193"/>
    </row>
    <row r="30" spans="1:15" ht="6" customHeight="1">
      <c r="C30" s="172"/>
      <c r="D30" s="170" t="s">
        <v>18</v>
      </c>
      <c r="G30" s="173"/>
      <c r="I30" s="173"/>
      <c r="K30" s="19"/>
      <c r="L30" s="19"/>
      <c r="N30" s="19"/>
      <c r="O30" s="19"/>
    </row>
    <row r="31" spans="1:15" s="46" customFormat="1" ht="15" customHeight="1">
      <c r="A31" s="174"/>
      <c r="C31" s="175" t="s">
        <v>40</v>
      </c>
      <c r="D31" s="36" t="s">
        <v>18</v>
      </c>
      <c r="E31" s="37">
        <v>3222634.0630000001</v>
      </c>
      <c r="F31" s="36"/>
      <c r="G31" s="38">
        <v>3162406.7760000001</v>
      </c>
      <c r="H31" s="39"/>
      <c r="I31" s="38">
        <v>3033544.9810000001</v>
      </c>
      <c r="J31" s="39"/>
      <c r="K31" s="38">
        <f t="shared" ref="K31:K35" si="4">$E31-I31</f>
        <v>189089.08199999994</v>
      </c>
      <c r="L31" s="176">
        <f>IF(AND(I31=0,E31=0),0,IF(AND(I31=0,E31&gt;0),1,E31/I31-1))</f>
        <v>6.233271080017655E-2</v>
      </c>
      <c r="N31" s="38">
        <f>$E31-G31</f>
        <v>60227.287000000011</v>
      </c>
      <c r="O31" s="176">
        <f>IF(AND(G31=0,E31=0),0,IF(AND(G31=0,E31&gt;0),1,E31/G31-1))</f>
        <v>1.9044762823389627E-2</v>
      </c>
    </row>
    <row r="32" spans="1:15" s="46" customFormat="1" ht="15" customHeight="1">
      <c r="A32" s="174"/>
      <c r="C32" s="175" t="s">
        <v>201</v>
      </c>
      <c r="D32" s="36" t="s">
        <v>18</v>
      </c>
      <c r="E32" s="37">
        <v>356589.88799999998</v>
      </c>
      <c r="F32" s="36"/>
      <c r="G32" s="38">
        <v>354882.21100000001</v>
      </c>
      <c r="H32" s="39"/>
      <c r="I32" s="38">
        <v>325925.38</v>
      </c>
      <c r="J32" s="39"/>
      <c r="K32" s="38">
        <f t="shared" si="4"/>
        <v>30664.507999999973</v>
      </c>
      <c r="L32" s="176">
        <f>IF(AND(I32=0,E32=0),0,IF(AND(I32=0,E32&gt;0),1,E32/I32-1))</f>
        <v>9.4084443500533688E-2</v>
      </c>
      <c r="N32" s="38">
        <f>$E32-G32</f>
        <v>1707.6769999999669</v>
      </c>
      <c r="O32" s="176">
        <f>IF(AND(G32=0,E32=0),0,IF(AND(G32=0,E32&gt;0),1,E32/G32-1))</f>
        <v>4.8119543529330233E-3</v>
      </c>
    </row>
    <row r="33" spans="1:15" s="46" customFormat="1" ht="15" customHeight="1">
      <c r="A33" s="174"/>
      <c r="C33" s="175" t="s">
        <v>202</v>
      </c>
      <c r="D33" s="36"/>
      <c r="E33" s="37">
        <v>-3646.1570000000002</v>
      </c>
      <c r="F33" s="36"/>
      <c r="G33" s="38">
        <v>-1862.8230000000001</v>
      </c>
      <c r="H33" s="39"/>
      <c r="I33" s="38">
        <v>-3825.1190000000001</v>
      </c>
      <c r="J33" s="39"/>
      <c r="K33" s="38">
        <f t="shared" si="4"/>
        <v>178.96199999999999</v>
      </c>
      <c r="L33" s="176">
        <f>IF(AND(I33=0,E33=0),0,IF(AND(I33=0,E33&gt;0),1,E33/I33-1))</f>
        <v>-4.6785995416090298E-2</v>
      </c>
      <c r="N33" s="38">
        <f>$E33-G33</f>
        <v>-1783.3340000000001</v>
      </c>
      <c r="O33" s="176">
        <f>IF(AND(G33=0,E33=0),0,IF(AND(G33=0,E33&gt;0),1,E33/G33-1))</f>
        <v>0.95732874245164457</v>
      </c>
    </row>
    <row r="34" spans="1:15" s="46" customFormat="1" ht="15" customHeight="1">
      <c r="A34" s="174"/>
      <c r="C34" s="175" t="s">
        <v>42</v>
      </c>
      <c r="D34" s="36" t="s">
        <v>18</v>
      </c>
      <c r="E34" s="37">
        <v>-408212.35399999999</v>
      </c>
      <c r="F34" s="36"/>
      <c r="G34" s="38">
        <v>-395409.04399999999</v>
      </c>
      <c r="H34" s="39"/>
      <c r="I34" s="38">
        <v>-386185.17</v>
      </c>
      <c r="J34" s="39"/>
      <c r="K34" s="38">
        <f t="shared" si="4"/>
        <v>-22027.184000000008</v>
      </c>
      <c r="L34" s="176">
        <f>IF(AND(I34=0,E34=0),0,IF(AND(I34=0,E34&gt;0),1,E34/I34-1))</f>
        <v>5.7037881594469431E-2</v>
      </c>
      <c r="N34" s="38">
        <f>$E34-G34</f>
        <v>-12803.309999999998</v>
      </c>
      <c r="O34" s="176">
        <f>IF(AND(G34=0,E34=0),0,IF(AND(G34=0,E34&gt;0),1,E34/G34-1))</f>
        <v>3.2379911876775358E-2</v>
      </c>
    </row>
    <row r="35" spans="1:15" s="178" customFormat="1" ht="15" customHeight="1">
      <c r="A35" s="177"/>
      <c r="C35" s="92" t="s">
        <v>43</v>
      </c>
      <c r="D35" s="179" t="s">
        <v>18</v>
      </c>
      <c r="E35" s="180">
        <v>3167365.4410000001</v>
      </c>
      <c r="F35" s="179"/>
      <c r="G35" s="181">
        <v>3120017.1189999999</v>
      </c>
      <c r="H35" s="182"/>
      <c r="I35" s="181">
        <v>2969460.0720000002</v>
      </c>
      <c r="J35" s="182"/>
      <c r="K35" s="181">
        <f t="shared" si="4"/>
        <v>197905.36899999995</v>
      </c>
      <c r="L35" s="183">
        <f>IF(AND(I35=0,E35=0),0,IF(AND(I35=0,E35&gt;0),1,E35/I35-1))</f>
        <v>6.6646920383309327E-2</v>
      </c>
      <c r="N35" s="181">
        <f>$E35-G35</f>
        <v>47348.32200000016</v>
      </c>
      <c r="O35" s="183">
        <f>IF(AND(G35=0,E35=0),0,IF(AND(G35=0,E35&gt;0),1,E35/G35-1))</f>
        <v>1.5175660964057647E-2</v>
      </c>
    </row>
    <row r="36" spans="1:15" ht="15.75" customHeight="1">
      <c r="A36" s="16"/>
      <c r="C36" s="14" t="s">
        <v>73</v>
      </c>
      <c r="D36" s="78" t="s">
        <v>18</v>
      </c>
      <c r="E36" s="56">
        <v>0.12782399999999999</v>
      </c>
      <c r="F36" s="184"/>
      <c r="G36" s="56">
        <v>0.12684200000000001</v>
      </c>
      <c r="H36" s="184"/>
      <c r="I36" s="56">
        <v>0.13062199999999999</v>
      </c>
      <c r="J36" s="78"/>
      <c r="K36" s="185">
        <f>(E36-I36)*100</f>
        <v>-0.27979999999999949</v>
      </c>
      <c r="L36" s="185"/>
      <c r="N36" s="185">
        <f>(E36-G36)*100</f>
        <v>9.8199999999998289E-2</v>
      </c>
      <c r="O36" s="185"/>
    </row>
    <row r="37" spans="1:15" s="24" customFormat="1" ht="2.25" customHeight="1">
      <c r="A37" s="168"/>
      <c r="C37" s="186"/>
      <c r="D37" s="32"/>
      <c r="E37" s="149"/>
      <c r="F37" s="32"/>
      <c r="G37" s="149"/>
      <c r="H37" s="32"/>
      <c r="I37" s="149"/>
      <c r="J37" s="32"/>
      <c r="K37" s="149"/>
      <c r="L37" s="187"/>
      <c r="N37" s="149"/>
      <c r="O37" s="187"/>
    </row>
    <row r="38" spans="1:15" s="178" customFormat="1" ht="15" customHeight="1">
      <c r="A38" s="177"/>
      <c r="C38" s="92" t="s">
        <v>51</v>
      </c>
      <c r="D38" s="179" t="s">
        <v>18</v>
      </c>
      <c r="E38" s="180">
        <v>599871</v>
      </c>
      <c r="F38" s="179"/>
      <c r="G38" s="181">
        <v>599873</v>
      </c>
      <c r="H38" s="182"/>
      <c r="I38" s="181">
        <v>388000</v>
      </c>
      <c r="J38" s="182"/>
      <c r="K38" s="181">
        <f t="shared" ref="K38" si="5">$E38-I38</f>
        <v>211871</v>
      </c>
      <c r="L38" s="183">
        <f>IF(AND(I38=0,E38=0),0,IF(AND(I38=0,E38&gt;0),1,E38/I38-1))</f>
        <v>0.54605927835051538</v>
      </c>
      <c r="N38" s="181">
        <f>$E38-G38</f>
        <v>-2</v>
      </c>
      <c r="O38" s="183">
        <f>IF(AND(G38=0,E38=0),0,IF(AND(G38=0,E38&gt;0),1,E38/G38-1))</f>
        <v>-3.334039038294101E-6</v>
      </c>
    </row>
    <row r="39" spans="1:15" ht="15.75" customHeight="1">
      <c r="A39" s="16"/>
      <c r="C39" s="14" t="s">
        <v>74</v>
      </c>
      <c r="D39" s="78" t="s">
        <v>18</v>
      </c>
      <c r="E39" s="56">
        <v>2.4209000000000001E-2</v>
      </c>
      <c r="F39" s="184"/>
      <c r="G39" s="56">
        <v>2.4386999999999999E-2</v>
      </c>
      <c r="H39" s="184"/>
      <c r="I39" s="56">
        <v>1.7068E-2</v>
      </c>
      <c r="J39" s="78"/>
      <c r="K39" s="185">
        <f>(E39-I39)*100</f>
        <v>0.71410000000000018</v>
      </c>
      <c r="L39" s="185"/>
      <c r="N39" s="185">
        <f>(E39-G39)*100</f>
        <v>-1.779999999999976E-2</v>
      </c>
      <c r="O39" s="185"/>
    </row>
    <row r="40" spans="1:15" s="24" customFormat="1" ht="3.75" customHeight="1">
      <c r="A40" s="168"/>
      <c r="C40" s="186"/>
      <c r="D40" s="32"/>
      <c r="E40" s="149"/>
      <c r="F40" s="32"/>
      <c r="G40" s="149"/>
      <c r="H40" s="32"/>
      <c r="I40" s="149"/>
      <c r="J40" s="32"/>
      <c r="K40" s="149"/>
      <c r="L40" s="187"/>
      <c r="N40" s="149"/>
      <c r="O40" s="187"/>
    </row>
    <row r="41" spans="1:15" s="178" customFormat="1" ht="15" customHeight="1">
      <c r="A41" s="177"/>
      <c r="C41" s="92" t="s">
        <v>50</v>
      </c>
      <c r="D41" s="179" t="s">
        <v>18</v>
      </c>
      <c r="E41" s="180">
        <v>3767236.145</v>
      </c>
      <c r="F41" s="179"/>
      <c r="G41" s="181">
        <v>3719890.196</v>
      </c>
      <c r="H41" s="182"/>
      <c r="I41" s="181">
        <v>3357460.0720000002</v>
      </c>
      <c r="J41" s="182"/>
      <c r="K41" s="181">
        <f t="shared" ref="K41" si="6">$E41-I41</f>
        <v>409776.07299999986</v>
      </c>
      <c r="L41" s="183">
        <f>IF(AND(I41=0,E41=0),0,IF(AND(I41=0,E41&gt;0),1,E41/I41-1))</f>
        <v>0.12204942552180542</v>
      </c>
      <c r="N41" s="181">
        <f>$E41-G41</f>
        <v>47345.949000000022</v>
      </c>
      <c r="O41" s="183">
        <f>IF(AND(G41=0,E41=0),0,IF(AND(G41=0,E41&gt;0),1,E41/G41-1))</f>
        <v>1.2727781333683241E-2</v>
      </c>
    </row>
    <row r="42" spans="1:15" ht="15.75" customHeight="1">
      <c r="A42" s="16"/>
      <c r="C42" s="14" t="s">
        <v>79</v>
      </c>
      <c r="D42" s="78" t="s">
        <v>18</v>
      </c>
      <c r="E42" s="56">
        <v>0.15203</v>
      </c>
      <c r="F42" s="184"/>
      <c r="G42" s="56">
        <v>0.15123</v>
      </c>
      <c r="H42" s="184"/>
      <c r="I42" s="56">
        <v>0.14768999999999999</v>
      </c>
      <c r="J42" s="78"/>
      <c r="K42" s="185">
        <f>(E42-I42)*100</f>
        <v>0.43400000000000105</v>
      </c>
      <c r="L42" s="185"/>
      <c r="N42" s="185">
        <f>(E42-G42)*100</f>
        <v>7.9999999999999516E-2</v>
      </c>
      <c r="O42" s="185"/>
    </row>
    <row r="43" spans="1:15" s="24" customFormat="1" ht="6" customHeight="1">
      <c r="A43" s="168"/>
      <c r="C43" s="186"/>
      <c r="D43" s="32"/>
      <c r="E43" s="149"/>
      <c r="F43" s="32"/>
      <c r="G43" s="149"/>
      <c r="H43" s="32"/>
      <c r="I43" s="149"/>
      <c r="J43" s="32"/>
      <c r="K43" s="149"/>
      <c r="L43" s="187"/>
      <c r="N43" s="149"/>
      <c r="O43" s="187"/>
    </row>
    <row r="44" spans="1:15" s="46" customFormat="1" ht="15" customHeight="1">
      <c r="A44" s="174"/>
      <c r="C44" s="189" t="s">
        <v>190</v>
      </c>
      <c r="D44" s="179" t="s">
        <v>18</v>
      </c>
      <c r="E44" s="190">
        <v>24779159</v>
      </c>
      <c r="F44" s="179"/>
      <c r="G44" s="190">
        <v>24597739</v>
      </c>
      <c r="H44" s="179"/>
      <c r="I44" s="190">
        <v>22733182</v>
      </c>
      <c r="J44" s="179"/>
      <c r="K44" s="190">
        <f t="shared" ref="K44:K47" si="7">$E44-I44</f>
        <v>2045977</v>
      </c>
      <c r="L44" s="191">
        <f>IF(AND(I44=0,E44=0),0,IF(AND(I44=0,E44&gt;0),1,E44/I44-1))</f>
        <v>8.9999587387282531E-2</v>
      </c>
      <c r="N44" s="190">
        <f t="shared" ref="N44:N47" si="8">$E44-G44</f>
        <v>181420</v>
      </c>
      <c r="O44" s="191">
        <f t="shared" ref="O44:O47" si="9">IF(AND(G44=0,E44=0),0,IF(AND(G44=0,E44&gt;0),1,E44/G44-1))</f>
        <v>7.375474632038248E-3</v>
      </c>
    </row>
    <row r="45" spans="1:15" s="46" customFormat="1" ht="15" customHeight="1">
      <c r="A45" s="174"/>
      <c r="C45" s="175" t="s">
        <v>191</v>
      </c>
      <c r="D45" s="36" t="s">
        <v>18</v>
      </c>
      <c r="E45" s="37">
        <v>22133452</v>
      </c>
      <c r="F45" s="36"/>
      <c r="G45" s="38">
        <v>21870159</v>
      </c>
      <c r="H45" s="39"/>
      <c r="I45" s="38">
        <v>21045046</v>
      </c>
      <c r="J45" s="39"/>
      <c r="K45" s="38">
        <f t="shared" si="7"/>
        <v>1088406</v>
      </c>
      <c r="L45" s="176">
        <f>IF(AND(I45=0,E45=0),0,IF(AND(I45=0,E45&gt;0),1,E45/I45-1))</f>
        <v>5.1717919742251928E-2</v>
      </c>
      <c r="N45" s="38">
        <f t="shared" si="8"/>
        <v>263293</v>
      </c>
      <c r="O45" s="176">
        <f t="shared" si="9"/>
        <v>1.2038915675007145E-2</v>
      </c>
    </row>
    <row r="46" spans="1:15" s="46" customFormat="1" ht="15" customHeight="1">
      <c r="A46" s="174"/>
      <c r="C46" s="175" t="s">
        <v>192</v>
      </c>
      <c r="D46" s="36"/>
      <c r="E46" s="37">
        <v>1609118</v>
      </c>
      <c r="F46" s="36"/>
      <c r="G46" s="38">
        <v>1557390</v>
      </c>
      <c r="H46" s="39"/>
      <c r="I46" s="38">
        <v>1557390</v>
      </c>
      <c r="J46" s="39"/>
      <c r="K46" s="38">
        <f t="shared" si="7"/>
        <v>51728</v>
      </c>
      <c r="L46" s="176">
        <f>IF(AND(I46=0,E46=0),0,IF(AND(I46=0,E46&gt;0),1,E46/I46-1))</f>
        <v>3.3214544847469218E-2</v>
      </c>
      <c r="N46" s="38">
        <f t="shared" si="8"/>
        <v>51728</v>
      </c>
      <c r="O46" s="176">
        <f t="shared" si="9"/>
        <v>3.3214544847469218E-2</v>
      </c>
    </row>
    <row r="47" spans="1:15" s="46" customFormat="1" ht="15" customHeight="1">
      <c r="A47" s="174"/>
      <c r="C47" s="175" t="s">
        <v>193</v>
      </c>
      <c r="D47" s="36"/>
      <c r="E47" s="37">
        <v>1036589</v>
      </c>
      <c r="F47" s="36"/>
      <c r="G47" s="38">
        <v>1170190</v>
      </c>
      <c r="H47" s="39"/>
      <c r="I47" s="38">
        <v>130746</v>
      </c>
      <c r="J47" s="39"/>
      <c r="K47" s="38">
        <f t="shared" si="7"/>
        <v>905843</v>
      </c>
      <c r="L47" s="176">
        <f>IF(AND(I47=0,E47=0),0,IF(AND(I47=0,E47&gt;0),1,E47/I47-1))</f>
        <v>6.9282654918697322</v>
      </c>
      <c r="N47" s="38">
        <f t="shared" si="8"/>
        <v>-133601</v>
      </c>
      <c r="O47" s="176">
        <f t="shared" si="9"/>
        <v>-0.11417034840495988</v>
      </c>
    </row>
    <row r="48" spans="1:15" s="154" customFormat="1">
      <c r="A48" s="196"/>
      <c r="C48" s="197"/>
      <c r="D48" s="198"/>
      <c r="E48" s="199"/>
      <c r="F48" s="198"/>
      <c r="H48" s="198"/>
      <c r="J48" s="198"/>
    </row>
    <row r="49" spans="1:15" s="154" customFormat="1">
      <c r="A49" s="196"/>
      <c r="C49" s="200"/>
      <c r="D49" s="198"/>
      <c r="E49" s="199"/>
      <c r="F49" s="198"/>
      <c r="H49" s="198"/>
      <c r="J49" s="198"/>
      <c r="O49" s="62" t="s">
        <v>157</v>
      </c>
    </row>
    <row r="50" spans="1:15" s="154" customFormat="1">
      <c r="A50" s="196"/>
      <c r="C50" s="197"/>
      <c r="D50" s="198"/>
      <c r="E50" s="199"/>
      <c r="F50" s="198"/>
      <c r="H50" s="198"/>
      <c r="J50" s="198"/>
    </row>
  </sheetData>
  <mergeCells count="8">
    <mergeCell ref="N7:O7"/>
    <mergeCell ref="G7:G8"/>
    <mergeCell ref="K6:L6"/>
    <mergeCell ref="C7:C8"/>
    <mergeCell ref="C28:C29"/>
    <mergeCell ref="E7:E8"/>
    <mergeCell ref="I7:I8"/>
    <mergeCell ref="K7:L7"/>
  </mergeCells>
  <phoneticPr fontId="6" type="noConversion"/>
  <pageMargins left="2.25" right="0.23622047244094491" top="0.15748031496062992" bottom="0.15748031496062992" header="0" footer="0"/>
  <pageSetup paperSize="9" scale="8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FV36"/>
  <sheetViews>
    <sheetView showGridLines="0" topLeftCell="A10" zoomScaleNormal="100" workbookViewId="0">
      <selection activeCell="S38" sqref="S38"/>
    </sheetView>
  </sheetViews>
  <sheetFormatPr baseColWidth="10" defaultColWidth="11.42578125" defaultRowHeight="12.75"/>
  <cols>
    <col min="1" max="1" width="11.5703125" style="132" bestFit="1" customWidth="1"/>
    <col min="2" max="2" width="3.42578125" style="16" customWidth="1"/>
    <col min="3" max="3" width="74.5703125" style="16" customWidth="1"/>
    <col min="4" max="4" width="1.5703125" style="16" customWidth="1"/>
    <col min="5" max="5" width="11.5703125" style="61" bestFit="1" customWidth="1"/>
    <col min="6" max="6" width="10.140625" style="61" customWidth="1"/>
    <col min="7" max="7" width="1" style="19" customWidth="1"/>
    <col min="8" max="8" width="11.140625" style="19" customWidth="1"/>
    <col min="9" max="9" width="10.140625" style="19" customWidth="1"/>
    <col min="10" max="10" width="1" style="61" customWidth="1"/>
    <col min="11" max="11" width="10.42578125" style="19" customWidth="1"/>
    <col min="12" max="12" width="9.28515625" style="16" customWidth="1"/>
    <col min="13" max="13" width="11.42578125" style="16" customWidth="1"/>
    <col min="14" max="16384" width="11.42578125" style="16"/>
  </cols>
  <sheetData>
    <row r="1" spans="1:178">
      <c r="E1" s="18"/>
      <c r="F1" s="18"/>
      <c r="H1" s="18"/>
      <c r="I1" s="18"/>
    </row>
    <row r="2" spans="1:178">
      <c r="E2" s="1"/>
      <c r="F2" s="1"/>
      <c r="H2" s="1"/>
      <c r="I2" s="1"/>
    </row>
    <row r="3" spans="1:178" s="66" customFormat="1" ht="69.75" customHeight="1">
      <c r="A3" s="133"/>
      <c r="C3" s="67"/>
      <c r="E3" s="383"/>
      <c r="F3" s="136"/>
      <c r="G3" s="135"/>
      <c r="H3" s="135"/>
      <c r="I3" s="135"/>
      <c r="J3" s="136"/>
      <c r="K3" s="135"/>
    </row>
    <row r="4" spans="1:178" s="71" customFormat="1">
      <c r="A4" s="137"/>
      <c r="E4" s="382"/>
      <c r="F4" s="139"/>
      <c r="G4" s="138"/>
      <c r="H4" s="382"/>
      <c r="I4" s="138"/>
      <c r="J4" s="139"/>
      <c r="K4" s="138"/>
    </row>
    <row r="5" spans="1:178" s="70" customFormat="1" ht="26.25">
      <c r="A5" s="140"/>
      <c r="B5" s="71"/>
      <c r="C5" s="72" t="s">
        <v>30</v>
      </c>
      <c r="D5" s="73"/>
      <c r="E5" s="384"/>
      <c r="F5" s="75"/>
      <c r="G5" s="76"/>
      <c r="H5" s="38"/>
      <c r="I5" s="76"/>
      <c r="J5" s="76"/>
      <c r="K5" s="76"/>
      <c r="L5" s="76"/>
    </row>
    <row r="6" spans="1:178" s="70" customFormat="1" ht="16.5" customHeight="1">
      <c r="A6" s="140"/>
      <c r="C6" s="77" t="s">
        <v>22</v>
      </c>
      <c r="D6" s="78" t="s">
        <v>18</v>
      </c>
      <c r="E6" s="79"/>
      <c r="F6" s="79"/>
      <c r="G6" s="79"/>
      <c r="H6" s="79"/>
      <c r="I6" s="79"/>
      <c r="J6" s="79"/>
      <c r="K6" s="390"/>
      <c r="L6" s="390"/>
    </row>
    <row r="7" spans="1:178" s="71" customFormat="1">
      <c r="A7" s="137"/>
      <c r="C7" s="78"/>
      <c r="D7" s="141"/>
      <c r="E7" s="395">
        <v>44561</v>
      </c>
      <c r="F7" s="397" t="s">
        <v>52</v>
      </c>
      <c r="G7" s="138"/>
      <c r="H7" s="395">
        <v>44196</v>
      </c>
      <c r="I7" s="397" t="s">
        <v>52</v>
      </c>
      <c r="J7" s="139"/>
      <c r="K7" s="386" t="s">
        <v>45</v>
      </c>
      <c r="L7" s="386"/>
    </row>
    <row r="8" spans="1:178">
      <c r="C8" s="142"/>
      <c r="D8" s="60" t="s">
        <v>18</v>
      </c>
      <c r="E8" s="396"/>
      <c r="F8" s="398"/>
      <c r="G8" s="138"/>
      <c r="H8" s="396"/>
      <c r="I8" s="398"/>
      <c r="J8" s="139"/>
      <c r="K8" s="376" t="s">
        <v>48</v>
      </c>
      <c r="L8" s="377" t="s">
        <v>19</v>
      </c>
    </row>
    <row r="9" spans="1:178" s="71" customFormat="1" ht="6" customHeight="1">
      <c r="A9" s="137"/>
      <c r="C9" s="78"/>
      <c r="D9" s="141"/>
      <c r="E9" s="139"/>
      <c r="F9" s="139"/>
      <c r="G9" s="138"/>
      <c r="H9" s="138"/>
      <c r="I9" s="138"/>
      <c r="J9" s="139"/>
      <c r="K9" s="138"/>
    </row>
    <row r="10" spans="1:178" s="34" customFormat="1" ht="15.75" customHeight="1">
      <c r="A10" s="130"/>
      <c r="B10" s="36"/>
      <c r="C10" s="35" t="s">
        <v>109</v>
      </c>
      <c r="D10" s="36" t="s">
        <v>18</v>
      </c>
      <c r="E10" s="37">
        <v>763357.38</v>
      </c>
      <c r="F10" s="8">
        <v>1.3599999999999999E-2</v>
      </c>
      <c r="G10" s="36"/>
      <c r="H10" s="38">
        <v>703362.02500000002</v>
      </c>
      <c r="I10" s="10">
        <v>1.38E-2</v>
      </c>
      <c r="J10" s="155"/>
      <c r="K10" s="38">
        <f t="shared" ref="K10:K34" si="0">$E10-H10</f>
        <v>59995.354999999981</v>
      </c>
      <c r="L10" s="11">
        <f>IF(AND(H10=0,E10=0),0,IF(AND(H10=0,E10&gt;0),1,E10/H10-1))</f>
        <v>8.5297972974870184E-2</v>
      </c>
      <c r="M10" s="145"/>
      <c r="N10" s="39"/>
      <c r="O10" s="145"/>
      <c r="P10" s="145"/>
      <c r="R10" s="35"/>
      <c r="S10" s="39"/>
      <c r="T10" s="52"/>
      <c r="U10" s="39"/>
      <c r="V10" s="52"/>
      <c r="W10" s="39"/>
      <c r="X10" s="52"/>
      <c r="Y10" s="39"/>
      <c r="Z10" s="145"/>
      <c r="AA10" s="145"/>
      <c r="AB10" s="39"/>
      <c r="AC10" s="145"/>
      <c r="AD10" s="145"/>
      <c r="AF10" s="35"/>
      <c r="AG10" s="39"/>
      <c r="AH10" s="52"/>
      <c r="AI10" s="39"/>
      <c r="AJ10" s="52"/>
      <c r="AK10" s="39"/>
      <c r="AL10" s="52"/>
      <c r="AM10" s="39"/>
      <c r="AN10" s="145"/>
      <c r="AO10" s="145"/>
      <c r="AP10" s="39"/>
      <c r="AQ10" s="145"/>
      <c r="AR10" s="145"/>
      <c r="AT10" s="35"/>
      <c r="AU10" s="39"/>
      <c r="AV10" s="52"/>
      <c r="AW10" s="39"/>
      <c r="AX10" s="52"/>
      <c r="AY10" s="39"/>
      <c r="AZ10" s="52"/>
      <c r="BA10" s="39"/>
      <c r="BB10" s="145"/>
      <c r="BC10" s="145"/>
      <c r="BD10" s="39"/>
      <c r="BE10" s="145"/>
      <c r="BF10" s="145"/>
      <c r="BH10" s="35"/>
      <c r="BI10" s="39"/>
      <c r="BJ10" s="52"/>
      <c r="BK10" s="39"/>
      <c r="BL10" s="52"/>
      <c r="BM10" s="39"/>
      <c r="BN10" s="52"/>
      <c r="BO10" s="39"/>
      <c r="BP10" s="145"/>
      <c r="BQ10" s="145"/>
      <c r="BR10" s="39"/>
      <c r="BS10" s="145"/>
      <c r="BT10" s="145"/>
      <c r="BV10" s="35"/>
      <c r="BW10" s="39"/>
      <c r="BX10" s="52"/>
      <c r="BY10" s="39"/>
      <c r="BZ10" s="52"/>
      <c r="CA10" s="39"/>
      <c r="CB10" s="52"/>
      <c r="CC10" s="39"/>
      <c r="CD10" s="145"/>
      <c r="CE10" s="145"/>
      <c r="CF10" s="39"/>
      <c r="CG10" s="145"/>
      <c r="CH10" s="145"/>
      <c r="CJ10" s="35"/>
      <c r="CK10" s="39"/>
      <c r="CL10" s="52"/>
      <c r="CM10" s="39"/>
      <c r="CN10" s="52"/>
      <c r="CO10" s="39"/>
      <c r="CP10" s="52"/>
      <c r="CQ10" s="39"/>
      <c r="CR10" s="145"/>
      <c r="CS10" s="145"/>
      <c r="CT10" s="39"/>
      <c r="CU10" s="145"/>
      <c r="CV10" s="145"/>
      <c r="CX10" s="35"/>
      <c r="CY10" s="39"/>
      <c r="CZ10" s="52"/>
      <c r="DA10" s="39"/>
      <c r="DB10" s="52"/>
      <c r="DC10" s="39"/>
      <c r="DD10" s="52"/>
      <c r="DE10" s="39"/>
      <c r="DF10" s="145"/>
      <c r="DG10" s="145"/>
      <c r="DH10" s="39"/>
      <c r="DI10" s="145"/>
      <c r="DJ10" s="145"/>
      <c r="DL10" s="35"/>
      <c r="DM10" s="39"/>
      <c r="DN10" s="52"/>
      <c r="DO10" s="39"/>
      <c r="DP10" s="52"/>
      <c r="DQ10" s="39"/>
      <c r="DR10" s="52"/>
      <c r="DS10" s="39"/>
      <c r="DT10" s="145"/>
      <c r="DU10" s="145"/>
      <c r="DV10" s="39"/>
      <c r="DW10" s="145"/>
      <c r="DX10" s="145"/>
      <c r="DZ10" s="35"/>
      <c r="EA10" s="39"/>
      <c r="EB10" s="52"/>
      <c r="EC10" s="39"/>
      <c r="ED10" s="52"/>
      <c r="EE10" s="39"/>
      <c r="EF10" s="52"/>
      <c r="EG10" s="39"/>
      <c r="EH10" s="145"/>
      <c r="EI10" s="145"/>
      <c r="EJ10" s="39"/>
      <c r="EK10" s="145"/>
      <c r="EL10" s="145"/>
      <c r="EN10" s="35"/>
      <c r="EO10" s="39"/>
      <c r="EP10" s="52"/>
      <c r="EQ10" s="39"/>
      <c r="ER10" s="52"/>
      <c r="ES10" s="39"/>
      <c r="ET10" s="52"/>
      <c r="EU10" s="39"/>
      <c r="EV10" s="145"/>
      <c r="EW10" s="145"/>
      <c r="EX10" s="39"/>
      <c r="EY10" s="145"/>
      <c r="EZ10" s="145"/>
      <c r="FB10" s="35"/>
      <c r="FC10" s="39"/>
      <c r="FD10" s="52"/>
      <c r="FE10" s="39"/>
      <c r="FF10" s="52"/>
      <c r="FG10" s="39"/>
      <c r="FH10" s="52"/>
      <c r="FI10" s="39"/>
      <c r="FJ10" s="145"/>
      <c r="FK10" s="145"/>
      <c r="FL10" s="39"/>
      <c r="FM10" s="145"/>
      <c r="FN10" s="145"/>
      <c r="FP10" s="35"/>
      <c r="FQ10" s="39"/>
      <c r="FR10" s="52"/>
      <c r="FS10" s="39"/>
      <c r="FT10" s="52"/>
      <c r="FU10" s="39"/>
      <c r="FV10" s="52"/>
    </row>
    <row r="11" spans="1:178" s="34" customFormat="1" ht="15.75" customHeight="1">
      <c r="A11" s="131"/>
      <c r="B11" s="46"/>
      <c r="C11" s="35" t="s">
        <v>110</v>
      </c>
      <c r="D11" s="36" t="s">
        <v>18</v>
      </c>
      <c r="E11" s="37">
        <v>-90943.138999999996</v>
      </c>
      <c r="F11" s="8">
        <v>-1.6000000000000001E-3</v>
      </c>
      <c r="G11" s="36"/>
      <c r="H11" s="38">
        <v>-92717.585999999996</v>
      </c>
      <c r="I11" s="10">
        <v>-1.8E-3</v>
      </c>
      <c r="J11" s="155"/>
      <c r="K11" s="38">
        <f t="shared" si="0"/>
        <v>1774.4470000000001</v>
      </c>
      <c r="L11" s="11">
        <f t="shared" ref="L11:L34" si="1">IF(AND(H11=0,E11=0),0,IF(AND(H11=0,E11&gt;0),1,E11/H11-1))</f>
        <v>-1.9138192402895382E-2</v>
      </c>
      <c r="M11" s="145"/>
      <c r="N11" s="39"/>
      <c r="O11" s="145"/>
      <c r="P11" s="145"/>
      <c r="R11" s="35"/>
      <c r="S11" s="39"/>
      <c r="T11" s="52"/>
      <c r="U11" s="39"/>
      <c r="V11" s="52"/>
      <c r="W11" s="39"/>
      <c r="X11" s="52"/>
      <c r="Y11" s="39"/>
      <c r="Z11" s="145"/>
      <c r="AA11" s="145"/>
      <c r="AB11" s="39"/>
      <c r="AC11" s="145"/>
      <c r="AD11" s="145"/>
      <c r="AF11" s="35"/>
      <c r="AG11" s="39"/>
      <c r="AH11" s="52"/>
      <c r="AI11" s="39"/>
      <c r="AJ11" s="52"/>
      <c r="AK11" s="39"/>
      <c r="AL11" s="52"/>
      <c r="AM11" s="39"/>
      <c r="AN11" s="145"/>
      <c r="AO11" s="145"/>
      <c r="AP11" s="39"/>
      <c r="AQ11" s="145"/>
      <c r="AR11" s="145"/>
      <c r="AT11" s="35"/>
      <c r="AU11" s="39"/>
      <c r="AV11" s="52"/>
      <c r="AW11" s="39"/>
      <c r="AX11" s="52"/>
      <c r="AY11" s="39"/>
      <c r="AZ11" s="52"/>
      <c r="BA11" s="39"/>
      <c r="BB11" s="145"/>
      <c r="BC11" s="145"/>
      <c r="BD11" s="39"/>
      <c r="BE11" s="145"/>
      <c r="BF11" s="145"/>
      <c r="BH11" s="35"/>
      <c r="BI11" s="39"/>
      <c r="BJ11" s="52"/>
      <c r="BK11" s="39"/>
      <c r="BL11" s="52"/>
      <c r="BM11" s="39"/>
      <c r="BN11" s="52"/>
      <c r="BO11" s="39"/>
      <c r="BP11" s="145"/>
      <c r="BQ11" s="145"/>
      <c r="BR11" s="39"/>
      <c r="BS11" s="145"/>
      <c r="BT11" s="145"/>
      <c r="BV11" s="35"/>
      <c r="BW11" s="39"/>
      <c r="BX11" s="52"/>
      <c r="BY11" s="39"/>
      <c r="BZ11" s="52"/>
      <c r="CA11" s="39"/>
      <c r="CB11" s="52"/>
      <c r="CC11" s="39"/>
      <c r="CD11" s="145"/>
      <c r="CE11" s="145"/>
      <c r="CF11" s="39"/>
      <c r="CG11" s="145"/>
      <c r="CH11" s="145"/>
      <c r="CJ11" s="35"/>
      <c r="CK11" s="39"/>
      <c r="CL11" s="52"/>
      <c r="CM11" s="39"/>
      <c r="CN11" s="52"/>
      <c r="CO11" s="39"/>
      <c r="CP11" s="52"/>
      <c r="CQ11" s="39"/>
      <c r="CR11" s="145"/>
      <c r="CS11" s="145"/>
      <c r="CT11" s="39"/>
      <c r="CU11" s="145"/>
      <c r="CV11" s="145"/>
      <c r="CX11" s="35"/>
      <c r="CY11" s="39"/>
      <c r="CZ11" s="52"/>
      <c r="DA11" s="39"/>
      <c r="DB11" s="52"/>
      <c r="DC11" s="39"/>
      <c r="DD11" s="52"/>
      <c r="DE11" s="39"/>
      <c r="DF11" s="145"/>
      <c r="DG11" s="145"/>
      <c r="DH11" s="39"/>
      <c r="DI11" s="145"/>
      <c r="DJ11" s="145"/>
      <c r="DL11" s="35"/>
      <c r="DM11" s="39"/>
      <c r="DN11" s="52"/>
      <c r="DO11" s="39"/>
      <c r="DP11" s="52"/>
      <c r="DQ11" s="39"/>
      <c r="DR11" s="52"/>
      <c r="DS11" s="39"/>
      <c r="DT11" s="145"/>
      <c r="DU11" s="145"/>
      <c r="DV11" s="39"/>
      <c r="DW11" s="145"/>
      <c r="DX11" s="145"/>
      <c r="DZ11" s="35"/>
      <c r="EA11" s="39"/>
      <c r="EB11" s="52"/>
      <c r="EC11" s="39"/>
      <c r="ED11" s="52"/>
      <c r="EE11" s="39"/>
      <c r="EF11" s="52"/>
      <c r="EG11" s="39"/>
      <c r="EH11" s="145"/>
      <c r="EI11" s="145"/>
      <c r="EJ11" s="39"/>
      <c r="EK11" s="145"/>
      <c r="EL11" s="145"/>
      <c r="EN11" s="35"/>
      <c r="EO11" s="39"/>
      <c r="EP11" s="52"/>
      <c r="EQ11" s="39"/>
      <c r="ER11" s="52"/>
      <c r="ES11" s="39"/>
      <c r="ET11" s="52"/>
      <c r="EU11" s="39"/>
      <c r="EV11" s="145"/>
      <c r="EW11" s="145"/>
      <c r="EX11" s="39"/>
      <c r="EY11" s="145"/>
      <c r="EZ11" s="145"/>
      <c r="FB11" s="35"/>
      <c r="FC11" s="39"/>
      <c r="FD11" s="52"/>
      <c r="FE11" s="39"/>
      <c r="FF11" s="52"/>
      <c r="FG11" s="39"/>
      <c r="FH11" s="52"/>
      <c r="FI11" s="39"/>
      <c r="FJ11" s="145"/>
      <c r="FK11" s="145"/>
      <c r="FL11" s="39"/>
      <c r="FM11" s="145"/>
      <c r="FN11" s="145"/>
      <c r="FP11" s="35"/>
      <c r="FQ11" s="39"/>
      <c r="FR11" s="52"/>
      <c r="FS11" s="39"/>
      <c r="FT11" s="52"/>
      <c r="FU11" s="39"/>
      <c r="FV11" s="52"/>
    </row>
    <row r="12" spans="1:178" s="24" customFormat="1" ht="15.75" customHeight="1">
      <c r="A12" s="41"/>
      <c r="B12" s="16"/>
      <c r="C12" s="14" t="s">
        <v>56</v>
      </c>
      <c r="D12" s="31" t="s">
        <v>18</v>
      </c>
      <c r="E12" s="146">
        <v>672414.24100000004</v>
      </c>
      <c r="F12" s="157">
        <v>1.2E-2</v>
      </c>
      <c r="G12" s="31"/>
      <c r="H12" s="146">
        <v>610644.43900000001</v>
      </c>
      <c r="I12" s="157">
        <v>1.2E-2</v>
      </c>
      <c r="J12" s="139"/>
      <c r="K12" s="146">
        <f t="shared" si="0"/>
        <v>61769.802000000025</v>
      </c>
      <c r="L12" s="158">
        <f t="shared" si="1"/>
        <v>0.10115510443549636</v>
      </c>
      <c r="M12" s="148"/>
      <c r="N12" s="32"/>
      <c r="O12" s="148"/>
      <c r="P12" s="148"/>
      <c r="R12" s="100"/>
      <c r="S12" s="32"/>
      <c r="T12" s="149"/>
      <c r="U12" s="32"/>
      <c r="V12" s="149"/>
      <c r="W12" s="32"/>
      <c r="X12" s="149"/>
      <c r="Y12" s="32"/>
      <c r="Z12" s="148"/>
      <c r="AA12" s="148"/>
      <c r="AB12" s="32"/>
      <c r="AC12" s="148"/>
      <c r="AD12" s="148"/>
      <c r="AF12" s="100"/>
      <c r="AG12" s="32"/>
      <c r="AH12" s="149"/>
      <c r="AI12" s="32"/>
      <c r="AJ12" s="149"/>
      <c r="AK12" s="32"/>
      <c r="AL12" s="149"/>
      <c r="AM12" s="32"/>
      <c r="AN12" s="148"/>
      <c r="AO12" s="148"/>
      <c r="AP12" s="32"/>
      <c r="AQ12" s="148"/>
      <c r="AR12" s="148"/>
      <c r="AT12" s="100"/>
      <c r="AU12" s="32"/>
      <c r="AV12" s="149"/>
      <c r="AW12" s="32"/>
      <c r="AX12" s="149"/>
      <c r="AY12" s="32"/>
      <c r="AZ12" s="149"/>
      <c r="BA12" s="32"/>
      <c r="BB12" s="148"/>
      <c r="BC12" s="148"/>
      <c r="BD12" s="32"/>
      <c r="BE12" s="148"/>
      <c r="BF12" s="148"/>
      <c r="BH12" s="100"/>
      <c r="BI12" s="32"/>
      <c r="BJ12" s="149"/>
      <c r="BK12" s="32"/>
      <c r="BL12" s="149"/>
      <c r="BM12" s="32"/>
      <c r="BN12" s="149"/>
      <c r="BO12" s="32"/>
      <c r="BP12" s="148"/>
      <c r="BQ12" s="148"/>
      <c r="BR12" s="32"/>
      <c r="BS12" s="148"/>
      <c r="BT12" s="148"/>
      <c r="BV12" s="100"/>
      <c r="BW12" s="32"/>
      <c r="BX12" s="149"/>
      <c r="BY12" s="32"/>
      <c r="BZ12" s="149"/>
      <c r="CA12" s="32"/>
      <c r="CB12" s="149"/>
      <c r="CC12" s="32"/>
      <c r="CD12" s="148"/>
      <c r="CE12" s="148"/>
      <c r="CF12" s="32"/>
      <c r="CG12" s="148"/>
      <c r="CH12" s="148"/>
      <c r="CJ12" s="100"/>
      <c r="CK12" s="32"/>
      <c r="CL12" s="149"/>
      <c r="CM12" s="32"/>
      <c r="CN12" s="149"/>
      <c r="CO12" s="32"/>
      <c r="CP12" s="149"/>
      <c r="CQ12" s="32"/>
      <c r="CR12" s="148"/>
      <c r="CS12" s="148"/>
      <c r="CT12" s="32"/>
      <c r="CU12" s="148"/>
      <c r="CV12" s="148"/>
      <c r="CX12" s="100"/>
      <c r="CY12" s="32"/>
      <c r="CZ12" s="149"/>
      <c r="DA12" s="32"/>
      <c r="DB12" s="149"/>
      <c r="DC12" s="32"/>
      <c r="DD12" s="149"/>
      <c r="DE12" s="32"/>
      <c r="DF12" s="148"/>
      <c r="DG12" s="148"/>
      <c r="DH12" s="32"/>
      <c r="DI12" s="148"/>
      <c r="DJ12" s="148"/>
      <c r="DL12" s="100"/>
      <c r="DM12" s="32"/>
      <c r="DN12" s="149"/>
      <c r="DO12" s="32"/>
      <c r="DP12" s="149"/>
      <c r="DQ12" s="32"/>
      <c r="DR12" s="149"/>
      <c r="DS12" s="32"/>
      <c r="DT12" s="148"/>
      <c r="DU12" s="148"/>
      <c r="DV12" s="32"/>
      <c r="DW12" s="148"/>
      <c r="DX12" s="148"/>
      <c r="DZ12" s="100"/>
      <c r="EA12" s="32"/>
      <c r="EB12" s="149"/>
      <c r="EC12" s="32"/>
      <c r="ED12" s="149"/>
      <c r="EE12" s="32"/>
      <c r="EF12" s="149"/>
      <c r="EG12" s="32"/>
      <c r="EH12" s="148"/>
      <c r="EI12" s="148"/>
      <c r="EJ12" s="32"/>
      <c r="EK12" s="148"/>
      <c r="EL12" s="148"/>
      <c r="EN12" s="100"/>
      <c r="EO12" s="32"/>
      <c r="EP12" s="149"/>
      <c r="EQ12" s="32"/>
      <c r="ER12" s="149"/>
      <c r="ES12" s="32"/>
      <c r="ET12" s="149"/>
      <c r="EU12" s="32"/>
      <c r="EV12" s="148"/>
      <c r="EW12" s="148"/>
      <c r="EX12" s="32"/>
      <c r="EY12" s="148"/>
      <c r="EZ12" s="148"/>
      <c r="FB12" s="100"/>
      <c r="FC12" s="32"/>
      <c r="FD12" s="149"/>
      <c r="FE12" s="32"/>
      <c r="FF12" s="149"/>
      <c r="FG12" s="32"/>
      <c r="FH12" s="149"/>
      <c r="FI12" s="32"/>
      <c r="FJ12" s="148"/>
      <c r="FK12" s="148"/>
      <c r="FL12" s="32"/>
      <c r="FM12" s="148"/>
      <c r="FN12" s="148"/>
      <c r="FP12" s="100"/>
      <c r="FQ12" s="32"/>
      <c r="FR12" s="149"/>
      <c r="FS12" s="32"/>
      <c r="FT12" s="149"/>
      <c r="FU12" s="32"/>
      <c r="FV12" s="149"/>
    </row>
    <row r="13" spans="1:178" s="34" customFormat="1" ht="15.75" customHeight="1">
      <c r="A13" s="130"/>
      <c r="B13" s="36"/>
      <c r="C13" s="35" t="s">
        <v>111</v>
      </c>
      <c r="D13" s="36"/>
      <c r="E13" s="37">
        <v>3924.88</v>
      </c>
      <c r="F13" s="159">
        <v>1E-4</v>
      </c>
      <c r="G13" s="43"/>
      <c r="H13" s="38">
        <v>8877.7849999999999</v>
      </c>
      <c r="I13" s="160">
        <v>2.0000000000000001E-4</v>
      </c>
      <c r="J13" s="155"/>
      <c r="K13" s="38">
        <f t="shared" si="0"/>
        <v>-4952.9049999999997</v>
      </c>
      <c r="L13" s="11">
        <f t="shared" si="1"/>
        <v>-0.55789873262305856</v>
      </c>
      <c r="M13" s="145"/>
      <c r="N13" s="39"/>
      <c r="O13" s="145"/>
      <c r="P13" s="145"/>
      <c r="R13" s="35"/>
      <c r="S13" s="39"/>
      <c r="T13" s="52"/>
      <c r="U13" s="39"/>
      <c r="V13" s="52"/>
      <c r="W13" s="39"/>
      <c r="X13" s="52"/>
      <c r="Y13" s="39"/>
      <c r="Z13" s="145"/>
      <c r="AA13" s="145"/>
      <c r="AB13" s="39"/>
      <c r="AC13" s="145"/>
      <c r="AD13" s="145"/>
      <c r="AF13" s="35"/>
      <c r="AG13" s="39"/>
      <c r="AH13" s="52"/>
      <c r="AI13" s="39"/>
      <c r="AJ13" s="52"/>
      <c r="AK13" s="39"/>
      <c r="AL13" s="52"/>
      <c r="AM13" s="39"/>
      <c r="AN13" s="145"/>
      <c r="AO13" s="145"/>
      <c r="AP13" s="39"/>
      <c r="AQ13" s="145"/>
      <c r="AR13" s="145"/>
      <c r="AT13" s="35"/>
      <c r="AU13" s="39"/>
      <c r="AV13" s="52"/>
      <c r="AW13" s="39"/>
      <c r="AX13" s="52"/>
      <c r="AY13" s="39"/>
      <c r="AZ13" s="52"/>
      <c r="BA13" s="39"/>
      <c r="BB13" s="145"/>
      <c r="BC13" s="145"/>
      <c r="BD13" s="39"/>
      <c r="BE13" s="145"/>
      <c r="BF13" s="145"/>
      <c r="BH13" s="35"/>
      <c r="BI13" s="39"/>
      <c r="BJ13" s="52"/>
      <c r="BK13" s="39"/>
      <c r="BL13" s="52"/>
      <c r="BM13" s="39"/>
      <c r="BN13" s="52"/>
      <c r="BO13" s="39"/>
      <c r="BP13" s="145"/>
      <c r="BQ13" s="145"/>
      <c r="BR13" s="39"/>
      <c r="BS13" s="145"/>
      <c r="BT13" s="145"/>
      <c r="BV13" s="35"/>
      <c r="BW13" s="39"/>
      <c r="BX13" s="52"/>
      <c r="BY13" s="39"/>
      <c r="BZ13" s="52"/>
      <c r="CA13" s="39"/>
      <c r="CB13" s="52"/>
      <c r="CC13" s="39"/>
      <c r="CD13" s="145"/>
      <c r="CE13" s="145"/>
      <c r="CF13" s="39"/>
      <c r="CG13" s="145"/>
      <c r="CH13" s="145"/>
      <c r="CJ13" s="35"/>
      <c r="CK13" s="39"/>
      <c r="CL13" s="52"/>
      <c r="CM13" s="39"/>
      <c r="CN13" s="52"/>
      <c r="CO13" s="39"/>
      <c r="CP13" s="52"/>
      <c r="CQ13" s="39"/>
      <c r="CR13" s="145"/>
      <c r="CS13" s="145"/>
      <c r="CT13" s="39"/>
      <c r="CU13" s="145"/>
      <c r="CV13" s="145"/>
      <c r="CX13" s="35"/>
      <c r="CY13" s="39"/>
      <c r="CZ13" s="52"/>
      <c r="DA13" s="39"/>
      <c r="DB13" s="52"/>
      <c r="DC13" s="39"/>
      <c r="DD13" s="52"/>
      <c r="DE13" s="39"/>
      <c r="DF13" s="145"/>
      <c r="DG13" s="145"/>
      <c r="DH13" s="39"/>
      <c r="DI13" s="145"/>
      <c r="DJ13" s="145"/>
      <c r="DL13" s="35"/>
      <c r="DM13" s="39"/>
      <c r="DN13" s="52"/>
      <c r="DO13" s="39"/>
      <c r="DP13" s="52"/>
      <c r="DQ13" s="39"/>
      <c r="DR13" s="52"/>
      <c r="DS13" s="39"/>
      <c r="DT13" s="145"/>
      <c r="DU13" s="145"/>
      <c r="DV13" s="39"/>
      <c r="DW13" s="145"/>
      <c r="DX13" s="145"/>
      <c r="DZ13" s="35"/>
      <c r="EA13" s="39"/>
      <c r="EB13" s="52"/>
      <c r="EC13" s="39"/>
      <c r="ED13" s="52"/>
      <c r="EE13" s="39"/>
      <c r="EF13" s="52"/>
      <c r="EG13" s="39"/>
      <c r="EH13" s="145"/>
      <c r="EI13" s="145"/>
      <c r="EJ13" s="39"/>
      <c r="EK13" s="145"/>
      <c r="EL13" s="145"/>
      <c r="EN13" s="35"/>
      <c r="EO13" s="39"/>
      <c r="EP13" s="52"/>
      <c r="EQ13" s="39"/>
      <c r="ER13" s="52"/>
      <c r="ES13" s="39"/>
      <c r="ET13" s="52"/>
      <c r="EU13" s="39"/>
      <c r="EV13" s="145"/>
      <c r="EW13" s="145"/>
      <c r="EX13" s="39"/>
      <c r="EY13" s="145"/>
      <c r="EZ13" s="145"/>
      <c r="FB13" s="35"/>
      <c r="FC13" s="39"/>
      <c r="FD13" s="52"/>
      <c r="FE13" s="39"/>
      <c r="FF13" s="52"/>
      <c r="FG13" s="39"/>
      <c r="FH13" s="52"/>
      <c r="FI13" s="39"/>
      <c r="FJ13" s="145"/>
      <c r="FK13" s="145"/>
      <c r="FL13" s="39"/>
      <c r="FM13" s="145"/>
      <c r="FN13" s="145"/>
      <c r="FP13" s="35"/>
      <c r="FQ13" s="39"/>
      <c r="FR13" s="52"/>
      <c r="FS13" s="39"/>
      <c r="FT13" s="52"/>
      <c r="FU13" s="39"/>
      <c r="FV13" s="52"/>
    </row>
    <row r="14" spans="1:178" s="34" customFormat="1" ht="15.75" customHeight="1">
      <c r="A14" s="130"/>
      <c r="B14" s="46"/>
      <c r="C14" s="35" t="s">
        <v>57</v>
      </c>
      <c r="D14" s="36" t="s">
        <v>18</v>
      </c>
      <c r="E14" s="37">
        <v>44473.722000000002</v>
      </c>
      <c r="F14" s="8">
        <v>8.0000000000000004E-4</v>
      </c>
      <c r="G14" s="36"/>
      <c r="H14" s="38">
        <v>34839.031999999999</v>
      </c>
      <c r="I14" s="10">
        <v>6.9999999999999999E-4</v>
      </c>
      <c r="J14" s="155"/>
      <c r="K14" s="38">
        <f t="shared" si="0"/>
        <v>9634.6900000000023</v>
      </c>
      <c r="L14" s="11">
        <f t="shared" si="1"/>
        <v>0.27654872844917167</v>
      </c>
      <c r="M14" s="145"/>
      <c r="N14" s="39"/>
      <c r="O14" s="145"/>
      <c r="P14" s="145"/>
      <c r="R14" s="35"/>
      <c r="S14" s="39"/>
      <c r="T14" s="52"/>
      <c r="U14" s="39"/>
      <c r="V14" s="52"/>
      <c r="W14" s="39"/>
      <c r="X14" s="52"/>
      <c r="Y14" s="39"/>
      <c r="Z14" s="145"/>
      <c r="AA14" s="145"/>
      <c r="AB14" s="39"/>
      <c r="AC14" s="145"/>
      <c r="AD14" s="145"/>
      <c r="AF14" s="35"/>
      <c r="AG14" s="39"/>
      <c r="AH14" s="52"/>
      <c r="AI14" s="39"/>
      <c r="AJ14" s="52"/>
      <c r="AK14" s="39"/>
      <c r="AL14" s="52"/>
      <c r="AM14" s="39"/>
      <c r="AN14" s="145"/>
      <c r="AO14" s="145"/>
      <c r="AP14" s="39"/>
      <c r="AQ14" s="145"/>
      <c r="AR14" s="145"/>
      <c r="AT14" s="35"/>
      <c r="AU14" s="39"/>
      <c r="AV14" s="52"/>
      <c r="AW14" s="39"/>
      <c r="AX14" s="52"/>
      <c r="AY14" s="39"/>
      <c r="AZ14" s="52"/>
      <c r="BA14" s="39"/>
      <c r="BB14" s="145"/>
      <c r="BC14" s="145"/>
      <c r="BD14" s="39"/>
      <c r="BE14" s="145"/>
      <c r="BF14" s="145"/>
      <c r="BH14" s="35"/>
      <c r="BI14" s="39"/>
      <c r="BJ14" s="52"/>
      <c r="BK14" s="39"/>
      <c r="BL14" s="52"/>
      <c r="BM14" s="39"/>
      <c r="BN14" s="52"/>
      <c r="BO14" s="39"/>
      <c r="BP14" s="145"/>
      <c r="BQ14" s="145"/>
      <c r="BR14" s="39"/>
      <c r="BS14" s="145"/>
      <c r="BT14" s="145"/>
      <c r="BV14" s="35"/>
      <c r="BW14" s="39"/>
      <c r="BX14" s="52"/>
      <c r="BY14" s="39"/>
      <c r="BZ14" s="52"/>
      <c r="CA14" s="39"/>
      <c r="CB14" s="52"/>
      <c r="CC14" s="39"/>
      <c r="CD14" s="145"/>
      <c r="CE14" s="145"/>
      <c r="CF14" s="39"/>
      <c r="CG14" s="145"/>
      <c r="CH14" s="145"/>
      <c r="CJ14" s="35"/>
      <c r="CK14" s="39"/>
      <c r="CL14" s="52"/>
      <c r="CM14" s="39"/>
      <c r="CN14" s="52"/>
      <c r="CO14" s="39"/>
      <c r="CP14" s="52"/>
      <c r="CQ14" s="39"/>
      <c r="CR14" s="145"/>
      <c r="CS14" s="145"/>
      <c r="CT14" s="39"/>
      <c r="CU14" s="145"/>
      <c r="CV14" s="145"/>
      <c r="CX14" s="35"/>
      <c r="CY14" s="39"/>
      <c r="CZ14" s="52"/>
      <c r="DA14" s="39"/>
      <c r="DB14" s="52"/>
      <c r="DC14" s="39"/>
      <c r="DD14" s="52"/>
      <c r="DE14" s="39"/>
      <c r="DF14" s="145"/>
      <c r="DG14" s="145"/>
      <c r="DH14" s="39"/>
      <c r="DI14" s="145"/>
      <c r="DJ14" s="145"/>
      <c r="DL14" s="35"/>
      <c r="DM14" s="39"/>
      <c r="DN14" s="52"/>
      <c r="DO14" s="39"/>
      <c r="DP14" s="52"/>
      <c r="DQ14" s="39"/>
      <c r="DR14" s="52"/>
      <c r="DS14" s="39"/>
      <c r="DT14" s="145"/>
      <c r="DU14" s="145"/>
      <c r="DV14" s="39"/>
      <c r="DW14" s="145"/>
      <c r="DX14" s="145"/>
      <c r="DZ14" s="35"/>
      <c r="EA14" s="39"/>
      <c r="EB14" s="52"/>
      <c r="EC14" s="39"/>
      <c r="ED14" s="52"/>
      <c r="EE14" s="39"/>
      <c r="EF14" s="52"/>
      <c r="EG14" s="39"/>
      <c r="EH14" s="145"/>
      <c r="EI14" s="145"/>
      <c r="EJ14" s="39"/>
      <c r="EK14" s="145"/>
      <c r="EL14" s="145"/>
      <c r="EN14" s="35"/>
      <c r="EO14" s="39"/>
      <c r="EP14" s="52"/>
      <c r="EQ14" s="39"/>
      <c r="ER14" s="52"/>
      <c r="ES14" s="39"/>
      <c r="ET14" s="52"/>
      <c r="EU14" s="39"/>
      <c r="EV14" s="145"/>
      <c r="EW14" s="145"/>
      <c r="EX14" s="39"/>
      <c r="EY14" s="145"/>
      <c r="EZ14" s="145"/>
      <c r="FB14" s="35"/>
      <c r="FC14" s="39"/>
      <c r="FD14" s="52"/>
      <c r="FE14" s="39"/>
      <c r="FF14" s="52"/>
      <c r="FG14" s="39"/>
      <c r="FH14" s="52"/>
      <c r="FI14" s="39"/>
      <c r="FJ14" s="145"/>
      <c r="FK14" s="145"/>
      <c r="FL14" s="39"/>
      <c r="FM14" s="145"/>
      <c r="FN14" s="145"/>
      <c r="FP14" s="35"/>
      <c r="FQ14" s="39"/>
      <c r="FR14" s="52"/>
      <c r="FS14" s="39"/>
      <c r="FT14" s="52"/>
      <c r="FU14" s="39"/>
      <c r="FV14" s="52"/>
    </row>
    <row r="15" spans="1:178" s="34" customFormat="1" ht="15.75" customHeight="1">
      <c r="A15" s="130"/>
      <c r="B15" s="36"/>
      <c r="C15" s="35" t="s">
        <v>16</v>
      </c>
      <c r="D15" s="36" t="s">
        <v>18</v>
      </c>
      <c r="E15" s="37">
        <v>224602.04800000001</v>
      </c>
      <c r="F15" s="8">
        <v>4.0000000000000001E-3</v>
      </c>
      <c r="G15" s="36"/>
      <c r="H15" s="38">
        <v>224983.758</v>
      </c>
      <c r="I15" s="10">
        <v>4.4000000000000003E-3</v>
      </c>
      <c r="J15" s="155"/>
      <c r="K15" s="38">
        <f t="shared" si="0"/>
        <v>-381.70999999999185</v>
      </c>
      <c r="L15" s="11">
        <f t="shared" si="1"/>
        <v>-1.6966113616077028E-3</v>
      </c>
      <c r="M15" s="145"/>
      <c r="N15" s="39"/>
      <c r="O15" s="145"/>
      <c r="P15" s="145"/>
      <c r="R15" s="35"/>
      <c r="S15" s="39"/>
      <c r="T15" s="52"/>
      <c r="U15" s="39"/>
      <c r="V15" s="52"/>
      <c r="W15" s="39"/>
      <c r="X15" s="52"/>
      <c r="Y15" s="39"/>
      <c r="Z15" s="145"/>
      <c r="AA15" s="145"/>
      <c r="AB15" s="39"/>
      <c r="AC15" s="145"/>
      <c r="AD15" s="145"/>
      <c r="AF15" s="35"/>
      <c r="AG15" s="39"/>
      <c r="AH15" s="52"/>
      <c r="AI15" s="39"/>
      <c r="AJ15" s="52"/>
      <c r="AK15" s="39"/>
      <c r="AL15" s="52"/>
      <c r="AM15" s="39"/>
      <c r="AN15" s="145"/>
      <c r="AO15" s="145"/>
      <c r="AP15" s="39"/>
      <c r="AQ15" s="145"/>
      <c r="AR15" s="145"/>
      <c r="AT15" s="35"/>
      <c r="AU15" s="39"/>
      <c r="AV15" s="52"/>
      <c r="AW15" s="39"/>
      <c r="AX15" s="52"/>
      <c r="AY15" s="39"/>
      <c r="AZ15" s="52"/>
      <c r="BA15" s="39"/>
      <c r="BB15" s="145"/>
      <c r="BC15" s="145"/>
      <c r="BD15" s="39"/>
      <c r="BE15" s="145"/>
      <c r="BF15" s="145"/>
      <c r="BH15" s="35"/>
      <c r="BI15" s="39"/>
      <c r="BJ15" s="52"/>
      <c r="BK15" s="39"/>
      <c r="BL15" s="52"/>
      <c r="BM15" s="39"/>
      <c r="BN15" s="52"/>
      <c r="BO15" s="39"/>
      <c r="BP15" s="145"/>
      <c r="BQ15" s="145"/>
      <c r="BR15" s="39"/>
      <c r="BS15" s="145"/>
      <c r="BT15" s="145"/>
      <c r="BV15" s="35"/>
      <c r="BW15" s="39"/>
      <c r="BX15" s="52"/>
      <c r="BY15" s="39"/>
      <c r="BZ15" s="52"/>
      <c r="CA15" s="39"/>
      <c r="CB15" s="52"/>
      <c r="CC15" s="39"/>
      <c r="CD15" s="145"/>
      <c r="CE15" s="145"/>
      <c r="CF15" s="39"/>
      <c r="CG15" s="145"/>
      <c r="CH15" s="145"/>
      <c r="CJ15" s="35"/>
      <c r="CK15" s="39"/>
      <c r="CL15" s="52"/>
      <c r="CM15" s="39"/>
      <c r="CN15" s="52"/>
      <c r="CO15" s="39"/>
      <c r="CP15" s="52"/>
      <c r="CQ15" s="39"/>
      <c r="CR15" s="145"/>
      <c r="CS15" s="145"/>
      <c r="CT15" s="39"/>
      <c r="CU15" s="145"/>
      <c r="CV15" s="145"/>
      <c r="CX15" s="35"/>
      <c r="CY15" s="39"/>
      <c r="CZ15" s="52"/>
      <c r="DA15" s="39"/>
      <c r="DB15" s="52"/>
      <c r="DC15" s="39"/>
      <c r="DD15" s="52"/>
      <c r="DE15" s="39"/>
      <c r="DF15" s="145"/>
      <c r="DG15" s="145"/>
      <c r="DH15" s="39"/>
      <c r="DI15" s="145"/>
      <c r="DJ15" s="145"/>
      <c r="DL15" s="35"/>
      <c r="DM15" s="39"/>
      <c r="DN15" s="52"/>
      <c r="DO15" s="39"/>
      <c r="DP15" s="52"/>
      <c r="DQ15" s="39"/>
      <c r="DR15" s="52"/>
      <c r="DS15" s="39"/>
      <c r="DT15" s="145"/>
      <c r="DU15" s="145"/>
      <c r="DV15" s="39"/>
      <c r="DW15" s="145"/>
      <c r="DX15" s="145"/>
      <c r="DZ15" s="35"/>
      <c r="EA15" s="39"/>
      <c r="EB15" s="52"/>
      <c r="EC15" s="39"/>
      <c r="ED15" s="52"/>
      <c r="EE15" s="39"/>
      <c r="EF15" s="52"/>
      <c r="EG15" s="39"/>
      <c r="EH15" s="145"/>
      <c r="EI15" s="145"/>
      <c r="EJ15" s="39"/>
      <c r="EK15" s="145"/>
      <c r="EL15" s="145"/>
      <c r="EN15" s="35"/>
      <c r="EO15" s="39"/>
      <c r="EP15" s="52"/>
      <c r="EQ15" s="39"/>
      <c r="ER15" s="52"/>
      <c r="ES15" s="39"/>
      <c r="ET15" s="52"/>
      <c r="EU15" s="39"/>
      <c r="EV15" s="145"/>
      <c r="EW15" s="145"/>
      <c r="EX15" s="39"/>
      <c r="EY15" s="145"/>
      <c r="EZ15" s="145"/>
      <c r="FB15" s="35"/>
      <c r="FC15" s="39"/>
      <c r="FD15" s="52"/>
      <c r="FE15" s="39"/>
      <c r="FF15" s="52"/>
      <c r="FG15" s="39"/>
      <c r="FH15" s="52"/>
      <c r="FI15" s="39"/>
      <c r="FJ15" s="145"/>
      <c r="FK15" s="145"/>
      <c r="FL15" s="39"/>
      <c r="FM15" s="145"/>
      <c r="FN15" s="145"/>
      <c r="FP15" s="35"/>
      <c r="FQ15" s="39"/>
      <c r="FR15" s="52"/>
      <c r="FS15" s="39"/>
      <c r="FT15" s="52"/>
      <c r="FU15" s="39"/>
      <c r="FV15" s="52"/>
    </row>
    <row r="16" spans="1:178" s="34" customFormat="1" ht="15.75" customHeight="1">
      <c r="A16" s="130"/>
      <c r="B16" s="46"/>
      <c r="C16" s="35" t="s">
        <v>112</v>
      </c>
      <c r="D16" s="36" t="s">
        <v>18</v>
      </c>
      <c r="E16" s="37">
        <v>466568.592</v>
      </c>
      <c r="F16" s="8">
        <v>8.3000000000000001E-3</v>
      </c>
      <c r="G16" s="36"/>
      <c r="H16" s="38">
        <v>215541.663</v>
      </c>
      <c r="I16" s="10">
        <v>4.1999999999999997E-3</v>
      </c>
      <c r="J16" s="155"/>
      <c r="K16" s="38">
        <f t="shared" si="0"/>
        <v>251026.929</v>
      </c>
      <c r="L16" s="11">
        <f t="shared" si="1"/>
        <v>1.1646329786367104</v>
      </c>
      <c r="M16" s="145"/>
      <c r="N16" s="39"/>
      <c r="O16" s="145"/>
      <c r="P16" s="145"/>
      <c r="R16" s="35"/>
      <c r="S16" s="39"/>
      <c r="T16" s="52"/>
      <c r="U16" s="39"/>
      <c r="V16" s="52"/>
      <c r="W16" s="39"/>
      <c r="X16" s="52"/>
      <c r="Y16" s="39"/>
      <c r="Z16" s="145"/>
      <c r="AA16" s="145"/>
      <c r="AB16" s="39"/>
      <c r="AC16" s="145"/>
      <c r="AD16" s="145"/>
      <c r="AF16" s="35"/>
      <c r="AG16" s="39"/>
      <c r="AH16" s="52"/>
      <c r="AI16" s="39"/>
      <c r="AJ16" s="52"/>
      <c r="AK16" s="39"/>
      <c r="AL16" s="52"/>
      <c r="AM16" s="39"/>
      <c r="AN16" s="145"/>
      <c r="AO16" s="145"/>
      <c r="AP16" s="39"/>
      <c r="AQ16" s="145"/>
      <c r="AR16" s="145"/>
      <c r="AT16" s="35"/>
      <c r="AU16" s="39"/>
      <c r="AV16" s="52"/>
      <c r="AW16" s="39"/>
      <c r="AX16" s="52"/>
      <c r="AY16" s="39"/>
      <c r="AZ16" s="52"/>
      <c r="BA16" s="39"/>
      <c r="BB16" s="145"/>
      <c r="BC16" s="145"/>
      <c r="BD16" s="39"/>
      <c r="BE16" s="145"/>
      <c r="BF16" s="145"/>
      <c r="BH16" s="35"/>
      <c r="BI16" s="39"/>
      <c r="BJ16" s="52"/>
      <c r="BK16" s="39"/>
      <c r="BL16" s="52"/>
      <c r="BM16" s="39"/>
      <c r="BN16" s="52"/>
      <c r="BO16" s="39"/>
      <c r="BP16" s="145"/>
      <c r="BQ16" s="145"/>
      <c r="BR16" s="39"/>
      <c r="BS16" s="145"/>
      <c r="BT16" s="145"/>
      <c r="BV16" s="35"/>
      <c r="BW16" s="39"/>
      <c r="BX16" s="52"/>
      <c r="BY16" s="39"/>
      <c r="BZ16" s="52"/>
      <c r="CA16" s="39"/>
      <c r="CB16" s="52"/>
      <c r="CC16" s="39"/>
      <c r="CD16" s="145"/>
      <c r="CE16" s="145"/>
      <c r="CF16" s="39"/>
      <c r="CG16" s="145"/>
      <c r="CH16" s="145"/>
      <c r="CJ16" s="35"/>
      <c r="CK16" s="39"/>
      <c r="CL16" s="52"/>
      <c r="CM16" s="39"/>
      <c r="CN16" s="52"/>
      <c r="CO16" s="39"/>
      <c r="CP16" s="52"/>
      <c r="CQ16" s="39"/>
      <c r="CR16" s="145"/>
      <c r="CS16" s="145"/>
      <c r="CT16" s="39"/>
      <c r="CU16" s="145"/>
      <c r="CV16" s="145"/>
      <c r="CX16" s="35"/>
      <c r="CY16" s="39"/>
      <c r="CZ16" s="52"/>
      <c r="DA16" s="39"/>
      <c r="DB16" s="52"/>
      <c r="DC16" s="39"/>
      <c r="DD16" s="52"/>
      <c r="DE16" s="39"/>
      <c r="DF16" s="145"/>
      <c r="DG16" s="145"/>
      <c r="DH16" s="39"/>
      <c r="DI16" s="145"/>
      <c r="DJ16" s="145"/>
      <c r="DL16" s="35"/>
      <c r="DM16" s="39"/>
      <c r="DN16" s="52"/>
      <c r="DO16" s="39"/>
      <c r="DP16" s="52"/>
      <c r="DQ16" s="39"/>
      <c r="DR16" s="52"/>
      <c r="DS16" s="39"/>
      <c r="DT16" s="145"/>
      <c r="DU16" s="145"/>
      <c r="DV16" s="39"/>
      <c r="DW16" s="145"/>
      <c r="DX16" s="145"/>
      <c r="DZ16" s="35"/>
      <c r="EA16" s="39"/>
      <c r="EB16" s="52"/>
      <c r="EC16" s="39"/>
      <c r="ED16" s="52"/>
      <c r="EE16" s="39"/>
      <c r="EF16" s="52"/>
      <c r="EG16" s="39"/>
      <c r="EH16" s="145"/>
      <c r="EI16" s="145"/>
      <c r="EJ16" s="39"/>
      <c r="EK16" s="145"/>
      <c r="EL16" s="145"/>
      <c r="EN16" s="35"/>
      <c r="EO16" s="39"/>
      <c r="EP16" s="52"/>
      <c r="EQ16" s="39"/>
      <c r="ER16" s="52"/>
      <c r="ES16" s="39"/>
      <c r="ET16" s="52"/>
      <c r="EU16" s="39"/>
      <c r="EV16" s="145"/>
      <c r="EW16" s="145"/>
      <c r="EX16" s="39"/>
      <c r="EY16" s="145"/>
      <c r="EZ16" s="145"/>
      <c r="FB16" s="35"/>
      <c r="FC16" s="39"/>
      <c r="FD16" s="52"/>
      <c r="FE16" s="39"/>
      <c r="FF16" s="52"/>
      <c r="FG16" s="39"/>
      <c r="FH16" s="52"/>
      <c r="FI16" s="39"/>
      <c r="FJ16" s="145"/>
      <c r="FK16" s="145"/>
      <c r="FL16" s="39"/>
      <c r="FM16" s="145"/>
      <c r="FN16" s="145"/>
      <c r="FP16" s="35"/>
      <c r="FQ16" s="39"/>
      <c r="FR16" s="52"/>
      <c r="FS16" s="39"/>
      <c r="FT16" s="52"/>
      <c r="FU16" s="39"/>
      <c r="FV16" s="52"/>
    </row>
    <row r="17" spans="1:178" s="34" customFormat="1" ht="15.75" customHeight="1">
      <c r="A17" s="130"/>
      <c r="B17" s="36"/>
      <c r="C17" s="35" t="s">
        <v>82</v>
      </c>
      <c r="D17" s="36" t="s">
        <v>18</v>
      </c>
      <c r="E17" s="37">
        <v>3816.614</v>
      </c>
      <c r="F17" s="8">
        <v>1E-4</v>
      </c>
      <c r="G17" s="36"/>
      <c r="H17" s="38">
        <v>1530.223</v>
      </c>
      <c r="I17" s="10">
        <v>0</v>
      </c>
      <c r="J17" s="155"/>
      <c r="K17" s="38">
        <f t="shared" si="0"/>
        <v>2286.3910000000001</v>
      </c>
      <c r="L17" s="11">
        <f t="shared" si="1"/>
        <v>1.4941554270194608</v>
      </c>
      <c r="M17" s="145"/>
      <c r="N17" s="39"/>
      <c r="O17" s="145"/>
      <c r="P17" s="145"/>
      <c r="R17" s="35"/>
      <c r="S17" s="39"/>
      <c r="T17" s="52"/>
      <c r="U17" s="39"/>
      <c r="V17" s="52"/>
      <c r="W17" s="39"/>
      <c r="X17" s="52"/>
      <c r="Y17" s="39"/>
      <c r="Z17" s="145"/>
      <c r="AA17" s="145"/>
      <c r="AB17" s="39"/>
      <c r="AC17" s="145"/>
      <c r="AD17" s="145"/>
      <c r="AF17" s="35"/>
      <c r="AG17" s="39"/>
      <c r="AH17" s="52"/>
      <c r="AI17" s="39"/>
      <c r="AJ17" s="52"/>
      <c r="AK17" s="39"/>
      <c r="AL17" s="52"/>
      <c r="AM17" s="39"/>
      <c r="AN17" s="145"/>
      <c r="AO17" s="145"/>
      <c r="AP17" s="39"/>
      <c r="AQ17" s="145"/>
      <c r="AR17" s="145"/>
      <c r="AT17" s="35"/>
      <c r="AU17" s="39"/>
      <c r="AV17" s="52"/>
      <c r="AW17" s="39"/>
      <c r="AX17" s="52"/>
      <c r="AY17" s="39"/>
      <c r="AZ17" s="52"/>
      <c r="BA17" s="39"/>
      <c r="BB17" s="145"/>
      <c r="BC17" s="145"/>
      <c r="BD17" s="39"/>
      <c r="BE17" s="145"/>
      <c r="BF17" s="145"/>
      <c r="BH17" s="35"/>
      <c r="BI17" s="39"/>
      <c r="BJ17" s="52"/>
      <c r="BK17" s="39"/>
      <c r="BL17" s="52"/>
      <c r="BM17" s="39"/>
      <c r="BN17" s="52"/>
      <c r="BO17" s="39"/>
      <c r="BP17" s="145"/>
      <c r="BQ17" s="145"/>
      <c r="BR17" s="39"/>
      <c r="BS17" s="145"/>
      <c r="BT17" s="145"/>
      <c r="BV17" s="35"/>
      <c r="BW17" s="39"/>
      <c r="BX17" s="52"/>
      <c r="BY17" s="39"/>
      <c r="BZ17" s="52"/>
      <c r="CA17" s="39"/>
      <c r="CB17" s="52"/>
      <c r="CC17" s="39"/>
      <c r="CD17" s="145"/>
      <c r="CE17" s="145"/>
      <c r="CF17" s="39"/>
      <c r="CG17" s="145"/>
      <c r="CH17" s="145"/>
      <c r="CJ17" s="35"/>
      <c r="CK17" s="39"/>
      <c r="CL17" s="52"/>
      <c r="CM17" s="39"/>
      <c r="CN17" s="52"/>
      <c r="CO17" s="39"/>
      <c r="CP17" s="52"/>
      <c r="CQ17" s="39"/>
      <c r="CR17" s="145"/>
      <c r="CS17" s="145"/>
      <c r="CT17" s="39"/>
      <c r="CU17" s="145"/>
      <c r="CV17" s="145"/>
      <c r="CX17" s="35"/>
      <c r="CY17" s="39"/>
      <c r="CZ17" s="52"/>
      <c r="DA17" s="39"/>
      <c r="DB17" s="52"/>
      <c r="DC17" s="39"/>
      <c r="DD17" s="52"/>
      <c r="DE17" s="39"/>
      <c r="DF17" s="145"/>
      <c r="DG17" s="145"/>
      <c r="DH17" s="39"/>
      <c r="DI17" s="145"/>
      <c r="DJ17" s="145"/>
      <c r="DL17" s="35"/>
      <c r="DM17" s="39"/>
      <c r="DN17" s="52"/>
      <c r="DO17" s="39"/>
      <c r="DP17" s="52"/>
      <c r="DQ17" s="39"/>
      <c r="DR17" s="52"/>
      <c r="DS17" s="39"/>
      <c r="DT17" s="145"/>
      <c r="DU17" s="145"/>
      <c r="DV17" s="39"/>
      <c r="DW17" s="145"/>
      <c r="DX17" s="145"/>
      <c r="DZ17" s="35"/>
      <c r="EA17" s="39"/>
      <c r="EB17" s="52"/>
      <c r="EC17" s="39"/>
      <c r="ED17" s="52"/>
      <c r="EE17" s="39"/>
      <c r="EF17" s="52"/>
      <c r="EG17" s="39"/>
      <c r="EH17" s="145"/>
      <c r="EI17" s="145"/>
      <c r="EJ17" s="39"/>
      <c r="EK17" s="145"/>
      <c r="EL17" s="145"/>
      <c r="EN17" s="35"/>
      <c r="EO17" s="39"/>
      <c r="EP17" s="52"/>
      <c r="EQ17" s="39"/>
      <c r="ER17" s="52"/>
      <c r="ES17" s="39"/>
      <c r="ET17" s="52"/>
      <c r="EU17" s="39"/>
      <c r="EV17" s="145"/>
      <c r="EW17" s="145"/>
      <c r="EX17" s="39"/>
      <c r="EY17" s="145"/>
      <c r="EZ17" s="145"/>
      <c r="FB17" s="35"/>
      <c r="FC17" s="39"/>
      <c r="FD17" s="52"/>
      <c r="FE17" s="39"/>
      <c r="FF17" s="52"/>
      <c r="FG17" s="39"/>
      <c r="FH17" s="52"/>
      <c r="FI17" s="39"/>
      <c r="FJ17" s="145"/>
      <c r="FK17" s="145"/>
      <c r="FL17" s="39"/>
      <c r="FM17" s="145"/>
      <c r="FN17" s="145"/>
      <c r="FP17" s="35"/>
      <c r="FQ17" s="39"/>
      <c r="FR17" s="52"/>
      <c r="FS17" s="39"/>
      <c r="FT17" s="52"/>
      <c r="FU17" s="39"/>
      <c r="FV17" s="52"/>
    </row>
    <row r="18" spans="1:178" s="34" customFormat="1" ht="15.75" customHeight="1">
      <c r="A18" s="3"/>
      <c r="B18" s="46"/>
      <c r="C18" s="35" t="s">
        <v>58</v>
      </c>
      <c r="D18" s="36" t="s">
        <v>18</v>
      </c>
      <c r="E18" s="37">
        <v>-45064.163</v>
      </c>
      <c r="F18" s="8">
        <v>-8.0000000000000004E-4</v>
      </c>
      <c r="G18" s="36"/>
      <c r="H18" s="38">
        <v>-44037.771999999997</v>
      </c>
      <c r="I18" s="10">
        <v>-8.9999999999999998E-4</v>
      </c>
      <c r="J18" s="155"/>
      <c r="K18" s="38">
        <f>$E18-H18</f>
        <v>-1026.3910000000033</v>
      </c>
      <c r="L18" s="11">
        <f t="shared" si="1"/>
        <v>2.3307060130108415E-2</v>
      </c>
      <c r="M18" s="145"/>
      <c r="N18" s="39"/>
      <c r="O18" s="145"/>
      <c r="P18" s="145"/>
      <c r="R18" s="35"/>
      <c r="S18" s="39"/>
      <c r="T18" s="52"/>
      <c r="U18" s="39"/>
      <c r="V18" s="52"/>
      <c r="W18" s="39"/>
      <c r="X18" s="52"/>
      <c r="Y18" s="39"/>
      <c r="Z18" s="145"/>
      <c r="AA18" s="145"/>
      <c r="AB18" s="39"/>
      <c r="AC18" s="145"/>
      <c r="AD18" s="145"/>
      <c r="AF18" s="35"/>
      <c r="AG18" s="39"/>
      <c r="AH18" s="52"/>
      <c r="AI18" s="39"/>
      <c r="AJ18" s="52"/>
      <c r="AK18" s="39"/>
      <c r="AL18" s="52"/>
      <c r="AM18" s="39"/>
      <c r="AN18" s="145"/>
      <c r="AO18" s="145"/>
      <c r="AP18" s="39"/>
      <c r="AQ18" s="145"/>
      <c r="AR18" s="145"/>
      <c r="AT18" s="35"/>
      <c r="AU18" s="39"/>
      <c r="AV18" s="52"/>
      <c r="AW18" s="39"/>
      <c r="AX18" s="52"/>
      <c r="AY18" s="39"/>
      <c r="AZ18" s="52"/>
      <c r="BA18" s="39"/>
      <c r="BB18" s="145"/>
      <c r="BC18" s="145"/>
      <c r="BD18" s="39"/>
      <c r="BE18" s="145"/>
      <c r="BF18" s="145"/>
      <c r="BH18" s="35"/>
      <c r="BI18" s="39"/>
      <c r="BJ18" s="52"/>
      <c r="BK18" s="39"/>
      <c r="BL18" s="52"/>
      <c r="BM18" s="39"/>
      <c r="BN18" s="52"/>
      <c r="BO18" s="39"/>
      <c r="BP18" s="145"/>
      <c r="BQ18" s="145"/>
      <c r="BR18" s="39"/>
      <c r="BS18" s="145"/>
      <c r="BT18" s="145"/>
      <c r="BV18" s="35"/>
      <c r="BW18" s="39"/>
      <c r="BX18" s="52"/>
      <c r="BY18" s="39"/>
      <c r="BZ18" s="52"/>
      <c r="CA18" s="39"/>
      <c r="CB18" s="52"/>
      <c r="CC18" s="39"/>
      <c r="CD18" s="145"/>
      <c r="CE18" s="145"/>
      <c r="CF18" s="39"/>
      <c r="CG18" s="145"/>
      <c r="CH18" s="145"/>
      <c r="CJ18" s="35"/>
      <c r="CK18" s="39"/>
      <c r="CL18" s="52"/>
      <c r="CM18" s="39"/>
      <c r="CN18" s="52"/>
      <c r="CO18" s="39"/>
      <c r="CP18" s="52"/>
      <c r="CQ18" s="39"/>
      <c r="CR18" s="145"/>
      <c r="CS18" s="145"/>
      <c r="CT18" s="39"/>
      <c r="CU18" s="145"/>
      <c r="CV18" s="145"/>
      <c r="CX18" s="35"/>
      <c r="CY18" s="39"/>
      <c r="CZ18" s="52"/>
      <c r="DA18" s="39"/>
      <c r="DB18" s="52"/>
      <c r="DC18" s="39"/>
      <c r="DD18" s="52"/>
      <c r="DE18" s="39"/>
      <c r="DF18" s="145"/>
      <c r="DG18" s="145"/>
      <c r="DH18" s="39"/>
      <c r="DI18" s="145"/>
      <c r="DJ18" s="145"/>
      <c r="DL18" s="35"/>
      <c r="DM18" s="39"/>
      <c r="DN18" s="52"/>
      <c r="DO18" s="39"/>
      <c r="DP18" s="52"/>
      <c r="DQ18" s="39"/>
      <c r="DR18" s="52"/>
      <c r="DS18" s="39"/>
      <c r="DT18" s="145"/>
      <c r="DU18" s="145"/>
      <c r="DV18" s="39"/>
      <c r="DW18" s="145"/>
      <c r="DX18" s="145"/>
      <c r="DZ18" s="35"/>
      <c r="EA18" s="39"/>
      <c r="EB18" s="52"/>
      <c r="EC18" s="39"/>
      <c r="ED18" s="52"/>
      <c r="EE18" s="39"/>
      <c r="EF18" s="52"/>
      <c r="EG18" s="39"/>
      <c r="EH18" s="145"/>
      <c r="EI18" s="145"/>
      <c r="EJ18" s="39"/>
      <c r="EK18" s="145"/>
      <c r="EL18" s="145"/>
      <c r="EN18" s="35"/>
      <c r="EO18" s="39"/>
      <c r="EP18" s="52"/>
      <c r="EQ18" s="39"/>
      <c r="ER18" s="52"/>
      <c r="ES18" s="39"/>
      <c r="ET18" s="52"/>
      <c r="EU18" s="39"/>
      <c r="EV18" s="145"/>
      <c r="EW18" s="145"/>
      <c r="EX18" s="39"/>
      <c r="EY18" s="145"/>
      <c r="EZ18" s="145"/>
      <c r="FB18" s="35"/>
      <c r="FC18" s="39"/>
      <c r="FD18" s="52"/>
      <c r="FE18" s="39"/>
      <c r="FF18" s="52"/>
      <c r="FG18" s="39"/>
      <c r="FH18" s="52"/>
      <c r="FI18" s="39"/>
      <c r="FJ18" s="145"/>
      <c r="FK18" s="145"/>
      <c r="FL18" s="39"/>
      <c r="FM18" s="145"/>
      <c r="FN18" s="145"/>
      <c r="FP18" s="35"/>
      <c r="FQ18" s="39"/>
      <c r="FR18" s="52"/>
      <c r="FS18" s="39"/>
      <c r="FT18" s="52"/>
      <c r="FU18" s="39"/>
      <c r="FV18" s="52"/>
    </row>
    <row r="19" spans="1:178" s="34" customFormat="1" ht="15.75" customHeight="1">
      <c r="A19" s="3"/>
      <c r="B19" s="46"/>
      <c r="C19" s="114" t="s">
        <v>113</v>
      </c>
      <c r="D19" s="161"/>
      <c r="E19" s="162">
        <v>-2213.3620000000001</v>
      </c>
      <c r="F19" s="163">
        <v>0</v>
      </c>
      <c r="G19" s="161"/>
      <c r="H19" s="164">
        <v>-1352.9090000000001</v>
      </c>
      <c r="I19" s="165">
        <v>0</v>
      </c>
      <c r="J19" s="166"/>
      <c r="K19" s="164">
        <f t="shared" ref="K19" si="2">$E19-H19</f>
        <v>-860.45299999999997</v>
      </c>
      <c r="L19" s="151">
        <f t="shared" si="1"/>
        <v>0.63600212578968729</v>
      </c>
      <c r="M19" s="145"/>
      <c r="N19" s="39"/>
      <c r="O19" s="145"/>
      <c r="P19" s="145"/>
      <c r="R19" s="35"/>
      <c r="S19" s="39"/>
      <c r="T19" s="52"/>
      <c r="U19" s="39"/>
      <c r="V19" s="52"/>
      <c r="W19" s="39"/>
      <c r="X19" s="52"/>
      <c r="Y19" s="39"/>
      <c r="Z19" s="145"/>
      <c r="AA19" s="145"/>
      <c r="AB19" s="39"/>
      <c r="AC19" s="145"/>
      <c r="AD19" s="145"/>
      <c r="AF19" s="35"/>
      <c r="AG19" s="39"/>
      <c r="AH19" s="52"/>
      <c r="AI19" s="39"/>
      <c r="AJ19" s="52"/>
      <c r="AK19" s="39"/>
      <c r="AL19" s="52"/>
      <c r="AM19" s="39"/>
      <c r="AN19" s="145"/>
      <c r="AO19" s="145"/>
      <c r="AP19" s="39"/>
      <c r="AQ19" s="145"/>
      <c r="AR19" s="145"/>
      <c r="AT19" s="35"/>
      <c r="AU19" s="39"/>
      <c r="AV19" s="52"/>
      <c r="AW19" s="39"/>
      <c r="AX19" s="52"/>
      <c r="AY19" s="39"/>
      <c r="AZ19" s="52"/>
      <c r="BA19" s="39"/>
      <c r="BB19" s="145"/>
      <c r="BC19" s="145"/>
      <c r="BD19" s="39"/>
      <c r="BE19" s="145"/>
      <c r="BF19" s="145"/>
      <c r="BH19" s="35"/>
      <c r="BI19" s="39"/>
      <c r="BJ19" s="52"/>
      <c r="BK19" s="39"/>
      <c r="BL19" s="52"/>
      <c r="BM19" s="39"/>
      <c r="BN19" s="52"/>
      <c r="BO19" s="39"/>
      <c r="BP19" s="145"/>
      <c r="BQ19" s="145"/>
      <c r="BR19" s="39"/>
      <c r="BS19" s="145"/>
      <c r="BT19" s="145"/>
      <c r="BV19" s="35"/>
      <c r="BW19" s="39"/>
      <c r="BX19" s="52"/>
      <c r="BY19" s="39"/>
      <c r="BZ19" s="52"/>
      <c r="CA19" s="39"/>
      <c r="CB19" s="52"/>
      <c r="CC19" s="39"/>
      <c r="CD19" s="145"/>
      <c r="CE19" s="145"/>
      <c r="CF19" s="39"/>
      <c r="CG19" s="145"/>
      <c r="CH19" s="145"/>
      <c r="CJ19" s="35"/>
      <c r="CK19" s="39"/>
      <c r="CL19" s="52"/>
      <c r="CM19" s="39"/>
      <c r="CN19" s="52"/>
      <c r="CO19" s="39"/>
      <c r="CP19" s="52"/>
      <c r="CQ19" s="39"/>
      <c r="CR19" s="145"/>
      <c r="CS19" s="145"/>
      <c r="CT19" s="39"/>
      <c r="CU19" s="145"/>
      <c r="CV19" s="145"/>
      <c r="CX19" s="35"/>
      <c r="CY19" s="39"/>
      <c r="CZ19" s="52"/>
      <c r="DA19" s="39"/>
      <c r="DB19" s="52"/>
      <c r="DC19" s="39"/>
      <c r="DD19" s="52"/>
      <c r="DE19" s="39"/>
      <c r="DF19" s="145"/>
      <c r="DG19" s="145"/>
      <c r="DH19" s="39"/>
      <c r="DI19" s="145"/>
      <c r="DJ19" s="145"/>
      <c r="DL19" s="35"/>
      <c r="DM19" s="39"/>
      <c r="DN19" s="52"/>
      <c r="DO19" s="39"/>
      <c r="DP19" s="52"/>
      <c r="DQ19" s="39"/>
      <c r="DR19" s="52"/>
      <c r="DS19" s="39"/>
      <c r="DT19" s="145"/>
      <c r="DU19" s="145"/>
      <c r="DV19" s="39"/>
      <c r="DW19" s="145"/>
      <c r="DX19" s="145"/>
      <c r="DZ19" s="35"/>
      <c r="EA19" s="39"/>
      <c r="EB19" s="52"/>
      <c r="EC19" s="39"/>
      <c r="ED19" s="52"/>
      <c r="EE19" s="39"/>
      <c r="EF19" s="52"/>
      <c r="EG19" s="39"/>
      <c r="EH19" s="145"/>
      <c r="EI19" s="145"/>
      <c r="EJ19" s="39"/>
      <c r="EK19" s="145"/>
      <c r="EL19" s="145"/>
      <c r="EN19" s="35"/>
      <c r="EO19" s="39"/>
      <c r="EP19" s="52"/>
      <c r="EQ19" s="39"/>
      <c r="ER19" s="52"/>
      <c r="ES19" s="39"/>
      <c r="ET19" s="52"/>
      <c r="EU19" s="39"/>
      <c r="EV19" s="145"/>
      <c r="EW19" s="145"/>
      <c r="EX19" s="39"/>
      <c r="EY19" s="145"/>
      <c r="EZ19" s="145"/>
      <c r="FB19" s="35"/>
      <c r="FC19" s="39"/>
      <c r="FD19" s="52"/>
      <c r="FE19" s="39"/>
      <c r="FF19" s="52"/>
      <c r="FG19" s="39"/>
      <c r="FH19" s="52"/>
      <c r="FI19" s="39"/>
      <c r="FJ19" s="145"/>
      <c r="FK19" s="145"/>
      <c r="FL19" s="39"/>
      <c r="FM19" s="145"/>
      <c r="FN19" s="145"/>
      <c r="FP19" s="35"/>
      <c r="FQ19" s="39"/>
      <c r="FR19" s="52"/>
      <c r="FS19" s="39"/>
      <c r="FT19" s="52"/>
      <c r="FU19" s="39"/>
      <c r="FV19" s="52"/>
    </row>
    <row r="20" spans="1:178" s="24" customFormat="1" ht="15.75" customHeight="1">
      <c r="A20" s="3"/>
      <c r="B20" s="16"/>
      <c r="C20" s="14" t="s">
        <v>59</v>
      </c>
      <c r="D20" s="31" t="s">
        <v>18</v>
      </c>
      <c r="E20" s="146">
        <v>1370735.9339999999</v>
      </c>
      <c r="F20" s="157">
        <v>2.4400000000000002E-2</v>
      </c>
      <c r="G20" s="31"/>
      <c r="H20" s="146">
        <v>1052379.128</v>
      </c>
      <c r="I20" s="157">
        <v>2.07E-2</v>
      </c>
      <c r="J20" s="139"/>
      <c r="K20" s="146">
        <f t="shared" si="0"/>
        <v>318356.80599999987</v>
      </c>
      <c r="L20" s="158">
        <f t="shared" si="1"/>
        <v>0.30251151655299635</v>
      </c>
      <c r="M20" s="148"/>
      <c r="N20" s="32"/>
      <c r="O20" s="148"/>
      <c r="P20" s="148"/>
      <c r="R20" s="100"/>
      <c r="S20" s="32"/>
      <c r="T20" s="149"/>
      <c r="U20" s="32"/>
      <c r="V20" s="149"/>
      <c r="W20" s="32"/>
      <c r="X20" s="149"/>
      <c r="Y20" s="32"/>
      <c r="Z20" s="148"/>
      <c r="AA20" s="148"/>
      <c r="AB20" s="32"/>
      <c r="AC20" s="148"/>
      <c r="AD20" s="148"/>
      <c r="AF20" s="100"/>
      <c r="AG20" s="32"/>
      <c r="AH20" s="149"/>
      <c r="AI20" s="32"/>
      <c r="AJ20" s="149"/>
      <c r="AK20" s="32"/>
      <c r="AL20" s="149"/>
      <c r="AM20" s="32"/>
      <c r="AN20" s="148"/>
      <c r="AO20" s="148"/>
      <c r="AP20" s="32"/>
      <c r="AQ20" s="148"/>
      <c r="AR20" s="148"/>
      <c r="AT20" s="100"/>
      <c r="AU20" s="32"/>
      <c r="AV20" s="149"/>
      <c r="AW20" s="32"/>
      <c r="AX20" s="149"/>
      <c r="AY20" s="32"/>
      <c r="AZ20" s="149"/>
      <c r="BA20" s="32"/>
      <c r="BB20" s="148"/>
      <c r="BC20" s="148"/>
      <c r="BD20" s="32"/>
      <c r="BE20" s="148"/>
      <c r="BF20" s="148"/>
      <c r="BH20" s="100"/>
      <c r="BI20" s="32"/>
      <c r="BJ20" s="149"/>
      <c r="BK20" s="32"/>
      <c r="BL20" s="149"/>
      <c r="BM20" s="32"/>
      <c r="BN20" s="149"/>
      <c r="BO20" s="32"/>
      <c r="BP20" s="148"/>
      <c r="BQ20" s="148"/>
      <c r="BR20" s="32"/>
      <c r="BS20" s="148"/>
      <c r="BT20" s="148"/>
      <c r="BV20" s="100"/>
      <c r="BW20" s="32"/>
      <c r="BX20" s="149"/>
      <c r="BY20" s="32"/>
      <c r="BZ20" s="149"/>
      <c r="CA20" s="32"/>
      <c r="CB20" s="149"/>
      <c r="CC20" s="32"/>
      <c r="CD20" s="148"/>
      <c r="CE20" s="148"/>
      <c r="CF20" s="32"/>
      <c r="CG20" s="148"/>
      <c r="CH20" s="148"/>
      <c r="CJ20" s="100"/>
      <c r="CK20" s="32"/>
      <c r="CL20" s="149"/>
      <c r="CM20" s="32"/>
      <c r="CN20" s="149"/>
      <c r="CO20" s="32"/>
      <c r="CP20" s="149"/>
      <c r="CQ20" s="32"/>
      <c r="CR20" s="148"/>
      <c r="CS20" s="148"/>
      <c r="CT20" s="32"/>
      <c r="CU20" s="148"/>
      <c r="CV20" s="148"/>
      <c r="CX20" s="100"/>
      <c r="CY20" s="32"/>
      <c r="CZ20" s="149"/>
      <c r="DA20" s="32"/>
      <c r="DB20" s="149"/>
      <c r="DC20" s="32"/>
      <c r="DD20" s="149"/>
      <c r="DE20" s="32"/>
      <c r="DF20" s="148"/>
      <c r="DG20" s="148"/>
      <c r="DH20" s="32"/>
      <c r="DI20" s="148"/>
      <c r="DJ20" s="148"/>
      <c r="DL20" s="100"/>
      <c r="DM20" s="32"/>
      <c r="DN20" s="149"/>
      <c r="DO20" s="32"/>
      <c r="DP20" s="149"/>
      <c r="DQ20" s="32"/>
      <c r="DR20" s="149"/>
      <c r="DS20" s="32"/>
      <c r="DT20" s="148"/>
      <c r="DU20" s="148"/>
      <c r="DV20" s="32"/>
      <c r="DW20" s="148"/>
      <c r="DX20" s="148"/>
      <c r="DZ20" s="100"/>
      <c r="EA20" s="32"/>
      <c r="EB20" s="149"/>
      <c r="EC20" s="32"/>
      <c r="ED20" s="149"/>
      <c r="EE20" s="32"/>
      <c r="EF20" s="149"/>
      <c r="EG20" s="32"/>
      <c r="EH20" s="148"/>
      <c r="EI20" s="148"/>
      <c r="EJ20" s="32"/>
      <c r="EK20" s="148"/>
      <c r="EL20" s="148"/>
      <c r="EN20" s="100"/>
      <c r="EO20" s="32"/>
      <c r="EP20" s="149"/>
      <c r="EQ20" s="32"/>
      <c r="ER20" s="149"/>
      <c r="ES20" s="32"/>
      <c r="ET20" s="149"/>
      <c r="EU20" s="32"/>
      <c r="EV20" s="148"/>
      <c r="EW20" s="148"/>
      <c r="EX20" s="32"/>
      <c r="EY20" s="148"/>
      <c r="EZ20" s="148"/>
      <c r="FB20" s="100"/>
      <c r="FC20" s="32"/>
      <c r="FD20" s="149"/>
      <c r="FE20" s="32"/>
      <c r="FF20" s="149"/>
      <c r="FG20" s="32"/>
      <c r="FH20" s="149"/>
      <c r="FI20" s="32"/>
      <c r="FJ20" s="148"/>
      <c r="FK20" s="148"/>
      <c r="FL20" s="32"/>
      <c r="FM20" s="148"/>
      <c r="FN20" s="148"/>
      <c r="FP20" s="100"/>
      <c r="FQ20" s="32"/>
      <c r="FR20" s="149"/>
      <c r="FS20" s="32"/>
      <c r="FT20" s="149"/>
      <c r="FU20" s="32"/>
      <c r="FV20" s="149"/>
    </row>
    <row r="21" spans="1:178" s="34" customFormat="1" ht="15.75" customHeight="1">
      <c r="A21" s="3"/>
      <c r="B21" s="36"/>
      <c r="C21" s="35" t="s">
        <v>60</v>
      </c>
      <c r="D21" s="36" t="s">
        <v>18</v>
      </c>
      <c r="E21" s="37">
        <v>-525996.32700000005</v>
      </c>
      <c r="F21" s="8">
        <v>-9.4000000000000004E-3</v>
      </c>
      <c r="G21" s="36"/>
      <c r="H21" s="38">
        <v>-511049.33600000001</v>
      </c>
      <c r="I21" s="10">
        <v>-0.01</v>
      </c>
      <c r="J21" s="155"/>
      <c r="K21" s="38">
        <f t="shared" si="0"/>
        <v>-14946.991000000038</v>
      </c>
      <c r="L21" s="11">
        <f t="shared" si="1"/>
        <v>2.9247647823966716E-2</v>
      </c>
      <c r="M21" s="145"/>
      <c r="N21" s="39"/>
      <c r="O21" s="145"/>
      <c r="P21" s="145"/>
      <c r="R21" s="35"/>
      <c r="S21" s="39"/>
      <c r="T21" s="52"/>
      <c r="U21" s="39"/>
      <c r="V21" s="52"/>
      <c r="W21" s="39"/>
      <c r="X21" s="52"/>
      <c r="Y21" s="39"/>
      <c r="Z21" s="145"/>
      <c r="AA21" s="145"/>
      <c r="AB21" s="39"/>
      <c r="AC21" s="145"/>
      <c r="AD21" s="145"/>
      <c r="AF21" s="35"/>
      <c r="AG21" s="39"/>
      <c r="AH21" s="52"/>
      <c r="AI21" s="39"/>
      <c r="AJ21" s="52"/>
      <c r="AK21" s="39"/>
      <c r="AL21" s="52"/>
      <c r="AM21" s="39"/>
      <c r="AN21" s="145"/>
      <c r="AO21" s="145"/>
      <c r="AP21" s="39"/>
      <c r="AQ21" s="145"/>
      <c r="AR21" s="145"/>
      <c r="AT21" s="35"/>
      <c r="AU21" s="39"/>
      <c r="AV21" s="52"/>
      <c r="AW21" s="39"/>
      <c r="AX21" s="52"/>
      <c r="AY21" s="39"/>
      <c r="AZ21" s="52"/>
      <c r="BA21" s="39"/>
      <c r="BB21" s="145"/>
      <c r="BC21" s="145"/>
      <c r="BD21" s="39"/>
      <c r="BE21" s="145"/>
      <c r="BF21" s="145"/>
      <c r="BH21" s="35"/>
      <c r="BI21" s="39"/>
      <c r="BJ21" s="52"/>
      <c r="BK21" s="39"/>
      <c r="BL21" s="52"/>
      <c r="BM21" s="39"/>
      <c r="BN21" s="52"/>
      <c r="BO21" s="39"/>
      <c r="BP21" s="145"/>
      <c r="BQ21" s="145"/>
      <c r="BR21" s="39"/>
      <c r="BS21" s="145"/>
      <c r="BT21" s="145"/>
      <c r="BV21" s="35"/>
      <c r="BW21" s="39"/>
      <c r="BX21" s="52"/>
      <c r="BY21" s="39"/>
      <c r="BZ21" s="52"/>
      <c r="CA21" s="39"/>
      <c r="CB21" s="52"/>
      <c r="CC21" s="39"/>
      <c r="CD21" s="145"/>
      <c r="CE21" s="145"/>
      <c r="CF21" s="39"/>
      <c r="CG21" s="145"/>
      <c r="CH21" s="145"/>
      <c r="CJ21" s="35"/>
      <c r="CK21" s="39"/>
      <c r="CL21" s="52"/>
      <c r="CM21" s="39"/>
      <c r="CN21" s="52"/>
      <c r="CO21" s="39"/>
      <c r="CP21" s="52"/>
      <c r="CQ21" s="39"/>
      <c r="CR21" s="145"/>
      <c r="CS21" s="145"/>
      <c r="CT21" s="39"/>
      <c r="CU21" s="145"/>
      <c r="CV21" s="145"/>
      <c r="CX21" s="35"/>
      <c r="CY21" s="39"/>
      <c r="CZ21" s="52"/>
      <c r="DA21" s="39"/>
      <c r="DB21" s="52"/>
      <c r="DC21" s="39"/>
      <c r="DD21" s="52"/>
      <c r="DE21" s="39"/>
      <c r="DF21" s="145"/>
      <c r="DG21" s="145"/>
      <c r="DH21" s="39"/>
      <c r="DI21" s="145"/>
      <c r="DJ21" s="145"/>
      <c r="DL21" s="35"/>
      <c r="DM21" s="39"/>
      <c r="DN21" s="52"/>
      <c r="DO21" s="39"/>
      <c r="DP21" s="52"/>
      <c r="DQ21" s="39"/>
      <c r="DR21" s="52"/>
      <c r="DS21" s="39"/>
      <c r="DT21" s="145"/>
      <c r="DU21" s="145"/>
      <c r="DV21" s="39"/>
      <c r="DW21" s="145"/>
      <c r="DX21" s="145"/>
      <c r="DZ21" s="35"/>
      <c r="EA21" s="39"/>
      <c r="EB21" s="52"/>
      <c r="EC21" s="39"/>
      <c r="ED21" s="52"/>
      <c r="EE21" s="39"/>
      <c r="EF21" s="52"/>
      <c r="EG21" s="39"/>
      <c r="EH21" s="145"/>
      <c r="EI21" s="145"/>
      <c r="EJ21" s="39"/>
      <c r="EK21" s="145"/>
      <c r="EL21" s="145"/>
      <c r="EN21" s="35"/>
      <c r="EO21" s="39"/>
      <c r="EP21" s="52"/>
      <c r="EQ21" s="39"/>
      <c r="ER21" s="52"/>
      <c r="ES21" s="39"/>
      <c r="ET21" s="52"/>
      <c r="EU21" s="39"/>
      <c r="EV21" s="145"/>
      <c r="EW21" s="145"/>
      <c r="EX21" s="39"/>
      <c r="EY21" s="145"/>
      <c r="EZ21" s="145"/>
      <c r="FB21" s="35"/>
      <c r="FC21" s="39"/>
      <c r="FD21" s="52"/>
      <c r="FE21" s="39"/>
      <c r="FF21" s="52"/>
      <c r="FG21" s="39"/>
      <c r="FH21" s="52"/>
      <c r="FI21" s="39"/>
      <c r="FJ21" s="145"/>
      <c r="FK21" s="145"/>
      <c r="FL21" s="39"/>
      <c r="FM21" s="145"/>
      <c r="FN21" s="145"/>
      <c r="FP21" s="35"/>
      <c r="FQ21" s="39"/>
      <c r="FR21" s="52"/>
      <c r="FS21" s="39"/>
      <c r="FT21" s="52"/>
      <c r="FU21" s="39"/>
      <c r="FV21" s="52"/>
    </row>
    <row r="22" spans="1:178" s="34" customFormat="1" ht="15.75" customHeight="1">
      <c r="A22" s="3"/>
      <c r="B22" s="36"/>
      <c r="C22" s="150" t="s">
        <v>61</v>
      </c>
      <c r="D22" s="36" t="s">
        <v>18</v>
      </c>
      <c r="E22" s="37">
        <v>-345419.549</v>
      </c>
      <c r="F22" s="8">
        <v>-6.1000000000000004E-3</v>
      </c>
      <c r="G22" s="36"/>
      <c r="H22" s="38">
        <v>-327368.02600000001</v>
      </c>
      <c r="I22" s="10">
        <v>-6.4000000000000003E-3</v>
      </c>
      <c r="J22" s="155"/>
      <c r="K22" s="38">
        <f t="shared" si="0"/>
        <v>-18051.522999999986</v>
      </c>
      <c r="L22" s="11">
        <f t="shared" si="1"/>
        <v>5.514137474134384E-2</v>
      </c>
      <c r="M22" s="145"/>
      <c r="N22" s="39"/>
      <c r="O22" s="145"/>
      <c r="P22" s="145"/>
      <c r="R22" s="35"/>
      <c r="S22" s="39"/>
      <c r="T22" s="52"/>
      <c r="U22" s="39"/>
      <c r="V22" s="52"/>
      <c r="W22" s="39"/>
      <c r="X22" s="52"/>
      <c r="Y22" s="39"/>
      <c r="Z22" s="145"/>
      <c r="AA22" s="145"/>
      <c r="AB22" s="39"/>
      <c r="AC22" s="145"/>
      <c r="AD22" s="145"/>
      <c r="AF22" s="35"/>
      <c r="AG22" s="39"/>
      <c r="AH22" s="52"/>
      <c r="AI22" s="39"/>
      <c r="AJ22" s="52"/>
      <c r="AK22" s="39"/>
      <c r="AL22" s="52"/>
      <c r="AM22" s="39"/>
      <c r="AN22" s="145"/>
      <c r="AO22" s="145"/>
      <c r="AP22" s="39"/>
      <c r="AQ22" s="145"/>
      <c r="AR22" s="145"/>
      <c r="AT22" s="35"/>
      <c r="AU22" s="39"/>
      <c r="AV22" s="52"/>
      <c r="AW22" s="39"/>
      <c r="AX22" s="52"/>
      <c r="AY22" s="39"/>
      <c r="AZ22" s="52"/>
      <c r="BA22" s="39"/>
      <c r="BB22" s="145"/>
      <c r="BC22" s="145"/>
      <c r="BD22" s="39"/>
      <c r="BE22" s="145"/>
      <c r="BF22" s="145"/>
      <c r="BH22" s="35"/>
      <c r="BI22" s="39"/>
      <c r="BJ22" s="52"/>
      <c r="BK22" s="39"/>
      <c r="BL22" s="52"/>
      <c r="BM22" s="39"/>
      <c r="BN22" s="52"/>
      <c r="BO22" s="39"/>
      <c r="BP22" s="145"/>
      <c r="BQ22" s="145"/>
      <c r="BR22" s="39"/>
      <c r="BS22" s="145"/>
      <c r="BT22" s="145"/>
      <c r="BV22" s="35"/>
      <c r="BW22" s="39"/>
      <c r="BX22" s="52"/>
      <c r="BY22" s="39"/>
      <c r="BZ22" s="52"/>
      <c r="CA22" s="39"/>
      <c r="CB22" s="52"/>
      <c r="CC22" s="39"/>
      <c r="CD22" s="145"/>
      <c r="CE22" s="145"/>
      <c r="CF22" s="39"/>
      <c r="CG22" s="145"/>
      <c r="CH22" s="145"/>
      <c r="CJ22" s="35"/>
      <c r="CK22" s="39"/>
      <c r="CL22" s="52"/>
      <c r="CM22" s="39"/>
      <c r="CN22" s="52"/>
      <c r="CO22" s="39"/>
      <c r="CP22" s="52"/>
      <c r="CQ22" s="39"/>
      <c r="CR22" s="145"/>
      <c r="CS22" s="145"/>
      <c r="CT22" s="39"/>
      <c r="CU22" s="145"/>
      <c r="CV22" s="145"/>
      <c r="CX22" s="35"/>
      <c r="CY22" s="39"/>
      <c r="CZ22" s="52"/>
      <c r="DA22" s="39"/>
      <c r="DB22" s="52"/>
      <c r="DC22" s="39"/>
      <c r="DD22" s="52"/>
      <c r="DE22" s="39"/>
      <c r="DF22" s="145"/>
      <c r="DG22" s="145"/>
      <c r="DH22" s="39"/>
      <c r="DI22" s="145"/>
      <c r="DJ22" s="145"/>
      <c r="DL22" s="35"/>
      <c r="DM22" s="39"/>
      <c r="DN22" s="52"/>
      <c r="DO22" s="39"/>
      <c r="DP22" s="52"/>
      <c r="DQ22" s="39"/>
      <c r="DR22" s="52"/>
      <c r="DS22" s="39"/>
      <c r="DT22" s="145"/>
      <c r="DU22" s="145"/>
      <c r="DV22" s="39"/>
      <c r="DW22" s="145"/>
      <c r="DX22" s="145"/>
      <c r="DZ22" s="35"/>
      <c r="EA22" s="39"/>
      <c r="EB22" s="52"/>
      <c r="EC22" s="39"/>
      <c r="ED22" s="52"/>
      <c r="EE22" s="39"/>
      <c r="EF22" s="52"/>
      <c r="EG22" s="39"/>
      <c r="EH22" s="145"/>
      <c r="EI22" s="145"/>
      <c r="EJ22" s="39"/>
      <c r="EK22" s="145"/>
      <c r="EL22" s="145"/>
      <c r="EN22" s="35"/>
      <c r="EO22" s="39"/>
      <c r="EP22" s="52"/>
      <c r="EQ22" s="39"/>
      <c r="ER22" s="52"/>
      <c r="ES22" s="39"/>
      <c r="ET22" s="52"/>
      <c r="EU22" s="39"/>
      <c r="EV22" s="145"/>
      <c r="EW22" s="145"/>
      <c r="EX22" s="39"/>
      <c r="EY22" s="145"/>
      <c r="EZ22" s="145"/>
      <c r="FB22" s="35"/>
      <c r="FC22" s="39"/>
      <c r="FD22" s="52"/>
      <c r="FE22" s="39"/>
      <c r="FF22" s="52"/>
      <c r="FG22" s="39"/>
      <c r="FH22" s="52"/>
      <c r="FI22" s="39"/>
      <c r="FJ22" s="145"/>
      <c r="FK22" s="145"/>
      <c r="FL22" s="39"/>
      <c r="FM22" s="145"/>
      <c r="FN22" s="145"/>
      <c r="FP22" s="35"/>
      <c r="FQ22" s="39"/>
      <c r="FR22" s="52"/>
      <c r="FS22" s="39"/>
      <c r="FT22" s="52"/>
      <c r="FU22" s="39"/>
      <c r="FV22" s="52"/>
    </row>
    <row r="23" spans="1:178" s="34" customFormat="1" ht="15.75" customHeight="1">
      <c r="A23" s="3"/>
      <c r="B23" s="36"/>
      <c r="C23" s="150" t="s">
        <v>62</v>
      </c>
      <c r="D23" s="36" t="s">
        <v>18</v>
      </c>
      <c r="E23" s="37">
        <v>-180576.77799999999</v>
      </c>
      <c r="F23" s="8">
        <v>-3.2000000000000002E-3</v>
      </c>
      <c r="G23" s="36"/>
      <c r="H23" s="38">
        <v>-183681.31</v>
      </c>
      <c r="I23" s="10">
        <v>-3.5999999999999999E-3</v>
      </c>
      <c r="J23" s="155"/>
      <c r="K23" s="38">
        <f t="shared" si="0"/>
        <v>3104.5320000000065</v>
      </c>
      <c r="L23" s="11">
        <f t="shared" si="1"/>
        <v>-1.6901730502684287E-2</v>
      </c>
      <c r="M23" s="145"/>
      <c r="N23" s="39"/>
      <c r="O23" s="145"/>
      <c r="P23" s="145"/>
      <c r="R23" s="35"/>
      <c r="S23" s="39"/>
      <c r="T23" s="52"/>
      <c r="U23" s="39"/>
      <c r="V23" s="52"/>
      <c r="W23" s="39"/>
      <c r="X23" s="52"/>
      <c r="Y23" s="39"/>
      <c r="Z23" s="145"/>
      <c r="AA23" s="145"/>
      <c r="AB23" s="39"/>
      <c r="AC23" s="145"/>
      <c r="AD23" s="145"/>
      <c r="AF23" s="35"/>
      <c r="AG23" s="39"/>
      <c r="AH23" s="52"/>
      <c r="AI23" s="39"/>
      <c r="AJ23" s="52"/>
      <c r="AK23" s="39"/>
      <c r="AL23" s="52"/>
      <c r="AM23" s="39"/>
      <c r="AN23" s="145"/>
      <c r="AO23" s="145"/>
      <c r="AP23" s="39"/>
      <c r="AQ23" s="145"/>
      <c r="AR23" s="145"/>
      <c r="AT23" s="35"/>
      <c r="AU23" s="39"/>
      <c r="AV23" s="52"/>
      <c r="AW23" s="39"/>
      <c r="AX23" s="52"/>
      <c r="AY23" s="39"/>
      <c r="AZ23" s="52"/>
      <c r="BA23" s="39"/>
      <c r="BB23" s="145"/>
      <c r="BC23" s="145"/>
      <c r="BD23" s="39"/>
      <c r="BE23" s="145"/>
      <c r="BF23" s="145"/>
      <c r="BH23" s="35"/>
      <c r="BI23" s="39"/>
      <c r="BJ23" s="52"/>
      <c r="BK23" s="39"/>
      <c r="BL23" s="52"/>
      <c r="BM23" s="39"/>
      <c r="BN23" s="52"/>
      <c r="BO23" s="39"/>
      <c r="BP23" s="145"/>
      <c r="BQ23" s="145"/>
      <c r="BR23" s="39"/>
      <c r="BS23" s="145"/>
      <c r="BT23" s="145"/>
      <c r="BV23" s="35"/>
      <c r="BW23" s="39"/>
      <c r="BX23" s="52"/>
      <c r="BY23" s="39"/>
      <c r="BZ23" s="52"/>
      <c r="CA23" s="39"/>
      <c r="CB23" s="52"/>
      <c r="CC23" s="39"/>
      <c r="CD23" s="145"/>
      <c r="CE23" s="145"/>
      <c r="CF23" s="39"/>
      <c r="CG23" s="145"/>
      <c r="CH23" s="145"/>
      <c r="CJ23" s="35"/>
      <c r="CK23" s="39"/>
      <c r="CL23" s="52"/>
      <c r="CM23" s="39"/>
      <c r="CN23" s="52"/>
      <c r="CO23" s="39"/>
      <c r="CP23" s="52"/>
      <c r="CQ23" s="39"/>
      <c r="CR23" s="145"/>
      <c r="CS23" s="145"/>
      <c r="CT23" s="39"/>
      <c r="CU23" s="145"/>
      <c r="CV23" s="145"/>
      <c r="CX23" s="35"/>
      <c r="CY23" s="39"/>
      <c r="CZ23" s="52"/>
      <c r="DA23" s="39"/>
      <c r="DB23" s="52"/>
      <c r="DC23" s="39"/>
      <c r="DD23" s="52"/>
      <c r="DE23" s="39"/>
      <c r="DF23" s="145"/>
      <c r="DG23" s="145"/>
      <c r="DH23" s="39"/>
      <c r="DI23" s="145"/>
      <c r="DJ23" s="145"/>
      <c r="DL23" s="35"/>
      <c r="DM23" s="39"/>
      <c r="DN23" s="52"/>
      <c r="DO23" s="39"/>
      <c r="DP23" s="52"/>
      <c r="DQ23" s="39"/>
      <c r="DR23" s="52"/>
      <c r="DS23" s="39"/>
      <c r="DT23" s="145"/>
      <c r="DU23" s="145"/>
      <c r="DV23" s="39"/>
      <c r="DW23" s="145"/>
      <c r="DX23" s="145"/>
      <c r="DZ23" s="35"/>
      <c r="EA23" s="39"/>
      <c r="EB23" s="52"/>
      <c r="EC23" s="39"/>
      <c r="ED23" s="52"/>
      <c r="EE23" s="39"/>
      <c r="EF23" s="52"/>
      <c r="EG23" s="39"/>
      <c r="EH23" s="145"/>
      <c r="EI23" s="145"/>
      <c r="EJ23" s="39"/>
      <c r="EK23" s="145"/>
      <c r="EL23" s="145"/>
      <c r="EN23" s="35"/>
      <c r="EO23" s="39"/>
      <c r="EP23" s="52"/>
      <c r="EQ23" s="39"/>
      <c r="ER23" s="52"/>
      <c r="ES23" s="39"/>
      <c r="ET23" s="52"/>
      <c r="EU23" s="39"/>
      <c r="EV23" s="145"/>
      <c r="EW23" s="145"/>
      <c r="EX23" s="39"/>
      <c r="EY23" s="145"/>
      <c r="EZ23" s="145"/>
      <c r="FB23" s="35"/>
      <c r="FC23" s="39"/>
      <c r="FD23" s="52"/>
      <c r="FE23" s="39"/>
      <c r="FF23" s="52"/>
      <c r="FG23" s="39"/>
      <c r="FH23" s="52"/>
      <c r="FI23" s="39"/>
      <c r="FJ23" s="145"/>
      <c r="FK23" s="145"/>
      <c r="FL23" s="39"/>
      <c r="FM23" s="145"/>
      <c r="FN23" s="145"/>
      <c r="FP23" s="35"/>
      <c r="FQ23" s="39"/>
      <c r="FR23" s="52"/>
      <c r="FS23" s="39"/>
      <c r="FT23" s="52"/>
      <c r="FU23" s="39"/>
      <c r="FV23" s="52"/>
    </row>
    <row r="24" spans="1:178" s="34" customFormat="1" ht="15.75" customHeight="1">
      <c r="A24" s="3"/>
      <c r="B24" s="36"/>
      <c r="C24" s="35" t="s">
        <v>63</v>
      </c>
      <c r="D24" s="36" t="s">
        <v>18</v>
      </c>
      <c r="E24" s="37">
        <v>-68249.626000000004</v>
      </c>
      <c r="F24" s="8">
        <v>-1.1999999999999999E-3</v>
      </c>
      <c r="G24" s="36"/>
      <c r="H24" s="38">
        <v>-63021.877999999997</v>
      </c>
      <c r="I24" s="10">
        <v>-1.1999999999999999E-3</v>
      </c>
      <c r="J24" s="155"/>
      <c r="K24" s="38">
        <f t="shared" si="0"/>
        <v>-5227.7480000000069</v>
      </c>
      <c r="L24" s="11">
        <f t="shared" si="1"/>
        <v>8.2951320492226532E-2</v>
      </c>
      <c r="M24" s="145"/>
      <c r="N24" s="39"/>
      <c r="O24" s="145"/>
      <c r="P24" s="145"/>
      <c r="R24" s="35"/>
      <c r="S24" s="39"/>
      <c r="T24" s="52"/>
      <c r="U24" s="39"/>
      <c r="V24" s="52"/>
      <c r="W24" s="39"/>
      <c r="X24" s="52"/>
      <c r="Y24" s="39"/>
      <c r="Z24" s="145"/>
      <c r="AA24" s="145"/>
      <c r="AB24" s="39"/>
      <c r="AC24" s="145"/>
      <c r="AD24" s="145"/>
      <c r="AF24" s="35"/>
      <c r="AG24" s="39"/>
      <c r="AH24" s="52"/>
      <c r="AI24" s="39"/>
      <c r="AJ24" s="52"/>
      <c r="AK24" s="39"/>
      <c r="AL24" s="52"/>
      <c r="AM24" s="39"/>
      <c r="AN24" s="145"/>
      <c r="AO24" s="145"/>
      <c r="AP24" s="39"/>
      <c r="AQ24" s="145"/>
      <c r="AR24" s="145"/>
      <c r="AT24" s="35"/>
      <c r="AU24" s="39"/>
      <c r="AV24" s="52"/>
      <c r="AW24" s="39"/>
      <c r="AX24" s="52"/>
      <c r="AY24" s="39"/>
      <c r="AZ24" s="52"/>
      <c r="BA24" s="39"/>
      <c r="BB24" s="145"/>
      <c r="BC24" s="145"/>
      <c r="BD24" s="39"/>
      <c r="BE24" s="145"/>
      <c r="BF24" s="145"/>
      <c r="BH24" s="35"/>
      <c r="BI24" s="39"/>
      <c r="BJ24" s="52"/>
      <c r="BK24" s="39"/>
      <c r="BL24" s="52"/>
      <c r="BM24" s="39"/>
      <c r="BN24" s="52"/>
      <c r="BO24" s="39"/>
      <c r="BP24" s="145"/>
      <c r="BQ24" s="145"/>
      <c r="BR24" s="39"/>
      <c r="BS24" s="145"/>
      <c r="BT24" s="145"/>
      <c r="BV24" s="35"/>
      <c r="BW24" s="39"/>
      <c r="BX24" s="52"/>
      <c r="BY24" s="39"/>
      <c r="BZ24" s="52"/>
      <c r="CA24" s="39"/>
      <c r="CB24" s="52"/>
      <c r="CC24" s="39"/>
      <c r="CD24" s="145"/>
      <c r="CE24" s="145"/>
      <c r="CF24" s="39"/>
      <c r="CG24" s="145"/>
      <c r="CH24" s="145"/>
      <c r="CJ24" s="35"/>
      <c r="CK24" s="39"/>
      <c r="CL24" s="52"/>
      <c r="CM24" s="39"/>
      <c r="CN24" s="52"/>
      <c r="CO24" s="39"/>
      <c r="CP24" s="52"/>
      <c r="CQ24" s="39"/>
      <c r="CR24" s="145"/>
      <c r="CS24" s="145"/>
      <c r="CT24" s="39"/>
      <c r="CU24" s="145"/>
      <c r="CV24" s="145"/>
      <c r="CX24" s="35"/>
      <c r="CY24" s="39"/>
      <c r="CZ24" s="52"/>
      <c r="DA24" s="39"/>
      <c r="DB24" s="52"/>
      <c r="DC24" s="39"/>
      <c r="DD24" s="52"/>
      <c r="DE24" s="39"/>
      <c r="DF24" s="145"/>
      <c r="DG24" s="145"/>
      <c r="DH24" s="39"/>
      <c r="DI24" s="145"/>
      <c r="DJ24" s="145"/>
      <c r="DL24" s="35"/>
      <c r="DM24" s="39"/>
      <c r="DN24" s="52"/>
      <c r="DO24" s="39"/>
      <c r="DP24" s="52"/>
      <c r="DQ24" s="39"/>
      <c r="DR24" s="52"/>
      <c r="DS24" s="39"/>
      <c r="DT24" s="145"/>
      <c r="DU24" s="145"/>
      <c r="DV24" s="39"/>
      <c r="DW24" s="145"/>
      <c r="DX24" s="145"/>
      <c r="DZ24" s="35"/>
      <c r="EA24" s="39"/>
      <c r="EB24" s="52"/>
      <c r="EC24" s="39"/>
      <c r="ED24" s="52"/>
      <c r="EE24" s="39"/>
      <c r="EF24" s="52"/>
      <c r="EG24" s="39"/>
      <c r="EH24" s="145"/>
      <c r="EI24" s="145"/>
      <c r="EJ24" s="39"/>
      <c r="EK24" s="145"/>
      <c r="EL24" s="145"/>
      <c r="EN24" s="35"/>
      <c r="EO24" s="39"/>
      <c r="EP24" s="52"/>
      <c r="EQ24" s="39"/>
      <c r="ER24" s="52"/>
      <c r="ES24" s="39"/>
      <c r="ET24" s="52"/>
      <c r="EU24" s="39"/>
      <c r="EV24" s="145"/>
      <c r="EW24" s="145"/>
      <c r="EX24" s="39"/>
      <c r="EY24" s="145"/>
      <c r="EZ24" s="145"/>
      <c r="FB24" s="35"/>
      <c r="FC24" s="39"/>
      <c r="FD24" s="52"/>
      <c r="FE24" s="39"/>
      <c r="FF24" s="52"/>
      <c r="FG24" s="39"/>
      <c r="FH24" s="52"/>
      <c r="FI24" s="39"/>
      <c r="FJ24" s="145"/>
      <c r="FK24" s="145"/>
      <c r="FL24" s="39"/>
      <c r="FM24" s="145"/>
      <c r="FN24" s="145"/>
      <c r="FP24" s="35"/>
      <c r="FQ24" s="39"/>
      <c r="FR24" s="52"/>
      <c r="FS24" s="39"/>
      <c r="FT24" s="52"/>
      <c r="FU24" s="39"/>
      <c r="FV24" s="52"/>
    </row>
    <row r="25" spans="1:178" s="24" customFormat="1" ht="15.75" customHeight="1">
      <c r="A25" s="3"/>
      <c r="B25" s="16"/>
      <c r="C25" s="14" t="s">
        <v>64</v>
      </c>
      <c r="D25" s="31" t="s">
        <v>18</v>
      </c>
      <c r="E25" s="146">
        <v>776489.98100000003</v>
      </c>
      <c r="F25" s="157">
        <v>1.38E-2</v>
      </c>
      <c r="G25" s="31"/>
      <c r="H25" s="146">
        <v>478307.91399999999</v>
      </c>
      <c r="I25" s="157">
        <v>9.4000000000000004E-3</v>
      </c>
      <c r="J25" s="139"/>
      <c r="K25" s="146">
        <f t="shared" si="0"/>
        <v>298182.06700000004</v>
      </c>
      <c r="L25" s="158">
        <f t="shared" si="1"/>
        <v>0.62341027248819469</v>
      </c>
      <c r="M25" s="148"/>
      <c r="N25" s="32"/>
      <c r="O25" s="148"/>
      <c r="P25" s="148"/>
      <c r="R25" s="100"/>
      <c r="S25" s="32"/>
      <c r="T25" s="149"/>
      <c r="U25" s="32"/>
      <c r="V25" s="149"/>
      <c r="W25" s="32"/>
      <c r="X25" s="149"/>
      <c r="Y25" s="32"/>
      <c r="Z25" s="148"/>
      <c r="AA25" s="148"/>
      <c r="AB25" s="32"/>
      <c r="AC25" s="148"/>
      <c r="AD25" s="148"/>
      <c r="AF25" s="100"/>
      <c r="AG25" s="32"/>
      <c r="AH25" s="149"/>
      <c r="AI25" s="32"/>
      <c r="AJ25" s="149"/>
      <c r="AK25" s="32"/>
      <c r="AL25" s="149"/>
      <c r="AM25" s="32"/>
      <c r="AN25" s="148"/>
      <c r="AO25" s="148"/>
      <c r="AP25" s="32"/>
      <c r="AQ25" s="148"/>
      <c r="AR25" s="148"/>
      <c r="AT25" s="100"/>
      <c r="AU25" s="32"/>
      <c r="AV25" s="149"/>
      <c r="AW25" s="32"/>
      <c r="AX25" s="149"/>
      <c r="AY25" s="32"/>
      <c r="AZ25" s="149"/>
      <c r="BA25" s="32"/>
      <c r="BB25" s="148"/>
      <c r="BC25" s="148"/>
      <c r="BD25" s="32"/>
      <c r="BE25" s="148"/>
      <c r="BF25" s="148"/>
      <c r="BH25" s="100"/>
      <c r="BI25" s="32"/>
      <c r="BJ25" s="149"/>
      <c r="BK25" s="32"/>
      <c r="BL25" s="149"/>
      <c r="BM25" s="32"/>
      <c r="BN25" s="149"/>
      <c r="BO25" s="32"/>
      <c r="BP25" s="148"/>
      <c r="BQ25" s="148"/>
      <c r="BR25" s="32"/>
      <c r="BS25" s="148"/>
      <c r="BT25" s="148"/>
      <c r="BV25" s="100"/>
      <c r="BW25" s="32"/>
      <c r="BX25" s="149"/>
      <c r="BY25" s="32"/>
      <c r="BZ25" s="149"/>
      <c r="CA25" s="32"/>
      <c r="CB25" s="149"/>
      <c r="CC25" s="32"/>
      <c r="CD25" s="148"/>
      <c r="CE25" s="148"/>
      <c r="CF25" s="32"/>
      <c r="CG25" s="148"/>
      <c r="CH25" s="148"/>
      <c r="CJ25" s="100"/>
      <c r="CK25" s="32"/>
      <c r="CL25" s="149"/>
      <c r="CM25" s="32"/>
      <c r="CN25" s="149"/>
      <c r="CO25" s="32"/>
      <c r="CP25" s="149"/>
      <c r="CQ25" s="32"/>
      <c r="CR25" s="148"/>
      <c r="CS25" s="148"/>
      <c r="CT25" s="32"/>
      <c r="CU25" s="148"/>
      <c r="CV25" s="148"/>
      <c r="CX25" s="100"/>
      <c r="CY25" s="32"/>
      <c r="CZ25" s="149"/>
      <c r="DA25" s="32"/>
      <c r="DB25" s="149"/>
      <c r="DC25" s="32"/>
      <c r="DD25" s="149"/>
      <c r="DE25" s="32"/>
      <c r="DF25" s="148"/>
      <c r="DG25" s="148"/>
      <c r="DH25" s="32"/>
      <c r="DI25" s="148"/>
      <c r="DJ25" s="148"/>
      <c r="DL25" s="100"/>
      <c r="DM25" s="32"/>
      <c r="DN25" s="149"/>
      <c r="DO25" s="32"/>
      <c r="DP25" s="149"/>
      <c r="DQ25" s="32"/>
      <c r="DR25" s="149"/>
      <c r="DS25" s="32"/>
      <c r="DT25" s="148"/>
      <c r="DU25" s="148"/>
      <c r="DV25" s="32"/>
      <c r="DW25" s="148"/>
      <c r="DX25" s="148"/>
      <c r="DZ25" s="100"/>
      <c r="EA25" s="32"/>
      <c r="EB25" s="149"/>
      <c r="EC25" s="32"/>
      <c r="ED25" s="149"/>
      <c r="EE25" s="32"/>
      <c r="EF25" s="149"/>
      <c r="EG25" s="32"/>
      <c r="EH25" s="148"/>
      <c r="EI25" s="148"/>
      <c r="EJ25" s="32"/>
      <c r="EK25" s="148"/>
      <c r="EL25" s="148"/>
      <c r="EN25" s="100"/>
      <c r="EO25" s="32"/>
      <c r="EP25" s="149"/>
      <c r="EQ25" s="32"/>
      <c r="ER25" s="149"/>
      <c r="ES25" s="32"/>
      <c r="ET25" s="149"/>
      <c r="EU25" s="32"/>
      <c r="EV25" s="148"/>
      <c r="EW25" s="148"/>
      <c r="EX25" s="32"/>
      <c r="EY25" s="148"/>
      <c r="EZ25" s="148"/>
      <c r="FB25" s="100"/>
      <c r="FC25" s="32"/>
      <c r="FD25" s="149"/>
      <c r="FE25" s="32"/>
      <c r="FF25" s="149"/>
      <c r="FG25" s="32"/>
      <c r="FH25" s="149"/>
      <c r="FI25" s="32"/>
      <c r="FJ25" s="148"/>
      <c r="FK25" s="148"/>
      <c r="FL25" s="32"/>
      <c r="FM25" s="148"/>
      <c r="FN25" s="148"/>
      <c r="FP25" s="100"/>
      <c r="FQ25" s="32"/>
      <c r="FR25" s="149"/>
      <c r="FS25" s="32"/>
      <c r="FT25" s="149"/>
      <c r="FU25" s="32"/>
      <c r="FV25" s="149"/>
    </row>
    <row r="26" spans="1:178" s="34" customFormat="1" ht="15.75" customHeight="1">
      <c r="A26" s="3"/>
      <c r="B26" s="36"/>
      <c r="C26" s="35" t="s">
        <v>65</v>
      </c>
      <c r="D26" s="36" t="s">
        <v>18</v>
      </c>
      <c r="E26" s="152">
        <v>-51107.822</v>
      </c>
      <c r="F26" s="12">
        <v>-8.9999999999999998E-4</v>
      </c>
      <c r="G26" s="36"/>
      <c r="H26" s="38">
        <v>-42331.220999999998</v>
      </c>
      <c r="I26" s="10">
        <v>-8.0000000000000004E-4</v>
      </c>
      <c r="J26" s="155"/>
      <c r="K26" s="38">
        <f t="shared" si="0"/>
        <v>-8776.6010000000024</v>
      </c>
      <c r="L26" s="11">
        <f t="shared" si="1"/>
        <v>0.20733162882308553</v>
      </c>
      <c r="M26" s="145"/>
      <c r="N26" s="39"/>
      <c r="O26" s="145"/>
      <c r="P26" s="145"/>
      <c r="R26" s="35"/>
      <c r="S26" s="39"/>
      <c r="T26" s="52"/>
      <c r="U26" s="39"/>
      <c r="V26" s="52"/>
      <c r="W26" s="39"/>
      <c r="X26" s="52"/>
      <c r="Y26" s="39"/>
      <c r="Z26" s="145"/>
      <c r="AA26" s="145"/>
      <c r="AB26" s="39"/>
      <c r="AC26" s="145"/>
      <c r="AD26" s="145"/>
      <c r="AF26" s="35"/>
      <c r="AG26" s="39"/>
      <c r="AH26" s="52"/>
      <c r="AI26" s="39"/>
      <c r="AJ26" s="52"/>
      <c r="AK26" s="39"/>
      <c r="AL26" s="52"/>
      <c r="AM26" s="39"/>
      <c r="AN26" s="145"/>
      <c r="AO26" s="145"/>
      <c r="AP26" s="39"/>
      <c r="AQ26" s="145"/>
      <c r="AR26" s="145"/>
      <c r="AT26" s="35"/>
      <c r="AU26" s="39"/>
      <c r="AV26" s="52"/>
      <c r="AW26" s="39"/>
      <c r="AX26" s="52"/>
      <c r="AY26" s="39"/>
      <c r="AZ26" s="52"/>
      <c r="BA26" s="39"/>
      <c r="BB26" s="145"/>
      <c r="BC26" s="145"/>
      <c r="BD26" s="39"/>
      <c r="BE26" s="145"/>
      <c r="BF26" s="145"/>
      <c r="BH26" s="35"/>
      <c r="BI26" s="39"/>
      <c r="BJ26" s="52"/>
      <c r="BK26" s="39"/>
      <c r="BL26" s="52"/>
      <c r="BM26" s="39"/>
      <c r="BN26" s="52"/>
      <c r="BO26" s="39"/>
      <c r="BP26" s="145"/>
      <c r="BQ26" s="145"/>
      <c r="BR26" s="39"/>
      <c r="BS26" s="145"/>
      <c r="BT26" s="145"/>
      <c r="BV26" s="35"/>
      <c r="BW26" s="39"/>
      <c r="BX26" s="52"/>
      <c r="BY26" s="39"/>
      <c r="BZ26" s="52"/>
      <c r="CA26" s="39"/>
      <c r="CB26" s="52"/>
      <c r="CC26" s="39"/>
      <c r="CD26" s="145"/>
      <c r="CE26" s="145"/>
      <c r="CF26" s="39"/>
      <c r="CG26" s="145"/>
      <c r="CH26" s="145"/>
      <c r="CJ26" s="35"/>
      <c r="CK26" s="39"/>
      <c r="CL26" s="52"/>
      <c r="CM26" s="39"/>
      <c r="CN26" s="52"/>
      <c r="CO26" s="39"/>
      <c r="CP26" s="52"/>
      <c r="CQ26" s="39"/>
      <c r="CR26" s="145"/>
      <c r="CS26" s="145"/>
      <c r="CT26" s="39"/>
      <c r="CU26" s="145"/>
      <c r="CV26" s="145"/>
      <c r="CX26" s="35"/>
      <c r="CY26" s="39"/>
      <c r="CZ26" s="52"/>
      <c r="DA26" s="39"/>
      <c r="DB26" s="52"/>
      <c r="DC26" s="39"/>
      <c r="DD26" s="52"/>
      <c r="DE26" s="39"/>
      <c r="DF26" s="145"/>
      <c r="DG26" s="145"/>
      <c r="DH26" s="39"/>
      <c r="DI26" s="145"/>
      <c r="DJ26" s="145"/>
      <c r="DL26" s="35"/>
      <c r="DM26" s="39"/>
      <c r="DN26" s="52"/>
      <c r="DO26" s="39"/>
      <c r="DP26" s="52"/>
      <c r="DQ26" s="39"/>
      <c r="DR26" s="52"/>
      <c r="DS26" s="39"/>
      <c r="DT26" s="145"/>
      <c r="DU26" s="145"/>
      <c r="DV26" s="39"/>
      <c r="DW26" s="145"/>
      <c r="DX26" s="145"/>
      <c r="DZ26" s="35"/>
      <c r="EA26" s="39"/>
      <c r="EB26" s="52"/>
      <c r="EC26" s="39"/>
      <c r="ED26" s="52"/>
      <c r="EE26" s="39"/>
      <c r="EF26" s="52"/>
      <c r="EG26" s="39"/>
      <c r="EH26" s="145"/>
      <c r="EI26" s="145"/>
      <c r="EJ26" s="39"/>
      <c r="EK26" s="145"/>
      <c r="EL26" s="145"/>
      <c r="EN26" s="35"/>
      <c r="EO26" s="39"/>
      <c r="EP26" s="52"/>
      <c r="EQ26" s="39"/>
      <c r="ER26" s="52"/>
      <c r="ES26" s="39"/>
      <c r="ET26" s="52"/>
      <c r="EU26" s="39"/>
      <c r="EV26" s="145"/>
      <c r="EW26" s="145"/>
      <c r="EX26" s="39"/>
      <c r="EY26" s="145"/>
      <c r="EZ26" s="145"/>
      <c r="FB26" s="35"/>
      <c r="FC26" s="39"/>
      <c r="FD26" s="52"/>
      <c r="FE26" s="39"/>
      <c r="FF26" s="52"/>
      <c r="FG26" s="39"/>
      <c r="FH26" s="52"/>
      <c r="FI26" s="39"/>
      <c r="FJ26" s="145"/>
      <c r="FK26" s="145"/>
      <c r="FL26" s="39"/>
      <c r="FM26" s="145"/>
      <c r="FN26" s="145"/>
      <c r="FP26" s="35"/>
      <c r="FQ26" s="39"/>
      <c r="FR26" s="52"/>
      <c r="FS26" s="39"/>
      <c r="FT26" s="52"/>
      <c r="FU26" s="39"/>
      <c r="FV26" s="52"/>
    </row>
    <row r="27" spans="1:178" s="34" customFormat="1" ht="15.75" customHeight="1">
      <c r="A27" s="3"/>
      <c r="B27" s="153"/>
      <c r="C27" s="35" t="s">
        <v>83</v>
      </c>
      <c r="D27" s="36" t="s">
        <v>18</v>
      </c>
      <c r="E27" s="152">
        <v>-307182.03100000002</v>
      </c>
      <c r="F27" s="12">
        <v>-5.4999999999999997E-3</v>
      </c>
      <c r="G27" s="36"/>
      <c r="H27" s="38">
        <v>-314194.78499999997</v>
      </c>
      <c r="I27" s="10">
        <v>-6.1999999999999998E-3</v>
      </c>
      <c r="J27" s="155"/>
      <c r="K27" s="38">
        <f t="shared" si="0"/>
        <v>7012.7539999999572</v>
      </c>
      <c r="L27" s="11">
        <f t="shared" si="1"/>
        <v>-2.2319765746589226E-2</v>
      </c>
      <c r="M27" s="145"/>
      <c r="N27" s="39"/>
      <c r="O27" s="145"/>
      <c r="P27" s="145"/>
      <c r="R27" s="35"/>
      <c r="S27" s="39"/>
      <c r="T27" s="52"/>
      <c r="U27" s="39"/>
      <c r="V27" s="52"/>
      <c r="W27" s="39"/>
      <c r="X27" s="52"/>
      <c r="Y27" s="39"/>
      <c r="Z27" s="145"/>
      <c r="AA27" s="145"/>
      <c r="AB27" s="39"/>
      <c r="AC27" s="145"/>
      <c r="AD27" s="145"/>
      <c r="AF27" s="35"/>
      <c r="AG27" s="39"/>
      <c r="AH27" s="52"/>
      <c r="AI27" s="39"/>
      <c r="AJ27" s="52"/>
      <c r="AK27" s="39"/>
      <c r="AL27" s="52"/>
      <c r="AM27" s="39"/>
      <c r="AN27" s="145"/>
      <c r="AO27" s="145"/>
      <c r="AP27" s="39"/>
      <c r="AQ27" s="145"/>
      <c r="AR27" s="145"/>
      <c r="AT27" s="35"/>
      <c r="AU27" s="39"/>
      <c r="AV27" s="52"/>
      <c r="AW27" s="39"/>
      <c r="AX27" s="52"/>
      <c r="AY27" s="39"/>
      <c r="AZ27" s="52"/>
      <c r="BA27" s="39"/>
      <c r="BB27" s="145"/>
      <c r="BC27" s="145"/>
      <c r="BD27" s="39"/>
      <c r="BE27" s="145"/>
      <c r="BF27" s="145"/>
      <c r="BH27" s="35"/>
      <c r="BI27" s="39"/>
      <c r="BJ27" s="52"/>
      <c r="BK27" s="39"/>
      <c r="BL27" s="52"/>
      <c r="BM27" s="39"/>
      <c r="BN27" s="52"/>
      <c r="BO27" s="39"/>
      <c r="BP27" s="145"/>
      <c r="BQ27" s="145"/>
      <c r="BR27" s="39"/>
      <c r="BS27" s="145"/>
      <c r="BT27" s="145"/>
      <c r="BV27" s="35"/>
      <c r="BW27" s="39"/>
      <c r="BX27" s="52"/>
      <c r="BY27" s="39"/>
      <c r="BZ27" s="52"/>
      <c r="CA27" s="39"/>
      <c r="CB27" s="52"/>
      <c r="CC27" s="39"/>
      <c r="CD27" s="145"/>
      <c r="CE27" s="145"/>
      <c r="CF27" s="39"/>
      <c r="CG27" s="145"/>
      <c r="CH27" s="145"/>
      <c r="CJ27" s="35"/>
      <c r="CK27" s="39"/>
      <c r="CL27" s="52"/>
      <c r="CM27" s="39"/>
      <c r="CN27" s="52"/>
      <c r="CO27" s="39"/>
      <c r="CP27" s="52"/>
      <c r="CQ27" s="39"/>
      <c r="CR27" s="145"/>
      <c r="CS27" s="145"/>
      <c r="CT27" s="39"/>
      <c r="CU27" s="145"/>
      <c r="CV27" s="145"/>
      <c r="CX27" s="35"/>
      <c r="CY27" s="39"/>
      <c r="CZ27" s="52"/>
      <c r="DA27" s="39"/>
      <c r="DB27" s="52"/>
      <c r="DC27" s="39"/>
      <c r="DD27" s="52"/>
      <c r="DE27" s="39"/>
      <c r="DF27" s="145"/>
      <c r="DG27" s="145"/>
      <c r="DH27" s="39"/>
      <c r="DI27" s="145"/>
      <c r="DJ27" s="145"/>
      <c r="DL27" s="35"/>
      <c r="DM27" s="39"/>
      <c r="DN27" s="52"/>
      <c r="DO27" s="39"/>
      <c r="DP27" s="52"/>
      <c r="DQ27" s="39"/>
      <c r="DR27" s="52"/>
      <c r="DS27" s="39"/>
      <c r="DT27" s="145"/>
      <c r="DU27" s="145"/>
      <c r="DV27" s="39"/>
      <c r="DW27" s="145"/>
      <c r="DX27" s="145"/>
      <c r="DZ27" s="35"/>
      <c r="EA27" s="39"/>
      <c r="EB27" s="52"/>
      <c r="EC27" s="39"/>
      <c r="ED27" s="52"/>
      <c r="EE27" s="39"/>
      <c r="EF27" s="52"/>
      <c r="EG27" s="39"/>
      <c r="EH27" s="145"/>
      <c r="EI27" s="145"/>
      <c r="EJ27" s="39"/>
      <c r="EK27" s="145"/>
      <c r="EL27" s="145"/>
      <c r="EN27" s="35"/>
      <c r="EO27" s="39"/>
      <c r="EP27" s="52"/>
      <c r="EQ27" s="39"/>
      <c r="ER27" s="52"/>
      <c r="ES27" s="39"/>
      <c r="ET27" s="52"/>
      <c r="EU27" s="39"/>
      <c r="EV27" s="145"/>
      <c r="EW27" s="145"/>
      <c r="EX27" s="39"/>
      <c r="EY27" s="145"/>
      <c r="EZ27" s="145"/>
      <c r="FB27" s="35"/>
      <c r="FC27" s="39"/>
      <c r="FD27" s="52"/>
      <c r="FE27" s="39"/>
      <c r="FF27" s="52"/>
      <c r="FG27" s="39"/>
      <c r="FH27" s="52"/>
      <c r="FI27" s="39"/>
      <c r="FJ27" s="145"/>
      <c r="FK27" s="145"/>
      <c r="FL27" s="39"/>
      <c r="FM27" s="145"/>
      <c r="FN27" s="145"/>
      <c r="FP27" s="35"/>
      <c r="FQ27" s="39"/>
      <c r="FR27" s="52"/>
      <c r="FS27" s="39"/>
      <c r="FT27" s="52"/>
      <c r="FU27" s="39"/>
      <c r="FV27" s="52"/>
    </row>
    <row r="28" spans="1:178" s="24" customFormat="1" ht="15.75" customHeight="1">
      <c r="A28" s="3"/>
      <c r="B28" s="16"/>
      <c r="C28" s="14" t="s">
        <v>66</v>
      </c>
      <c r="D28" s="31" t="s">
        <v>20</v>
      </c>
      <c r="E28" s="146">
        <v>418200.12800000003</v>
      </c>
      <c r="F28" s="157">
        <v>7.4000000000000003E-3</v>
      </c>
      <c r="G28" s="31"/>
      <c r="H28" s="146">
        <v>121781.908</v>
      </c>
      <c r="I28" s="157">
        <v>2.3999999999999998E-3</v>
      </c>
      <c r="J28" s="139"/>
      <c r="K28" s="146">
        <f t="shared" si="0"/>
        <v>296418.22000000003</v>
      </c>
      <c r="L28" s="158">
        <f t="shared" si="1"/>
        <v>2.4340086706475321</v>
      </c>
      <c r="M28" s="148"/>
      <c r="N28" s="32"/>
      <c r="O28" s="148"/>
      <c r="P28" s="148"/>
      <c r="R28" s="100"/>
      <c r="S28" s="32"/>
      <c r="T28" s="149"/>
      <c r="U28" s="32"/>
      <c r="V28" s="149"/>
      <c r="W28" s="32"/>
      <c r="X28" s="149"/>
      <c r="Y28" s="32"/>
      <c r="Z28" s="148"/>
      <c r="AA28" s="148"/>
      <c r="AB28" s="32"/>
      <c r="AC28" s="148"/>
      <c r="AD28" s="148"/>
      <c r="AF28" s="100"/>
      <c r="AG28" s="32"/>
      <c r="AH28" s="149"/>
      <c r="AI28" s="32"/>
      <c r="AJ28" s="149"/>
      <c r="AK28" s="32"/>
      <c r="AL28" s="149"/>
      <c r="AM28" s="32"/>
      <c r="AN28" s="148"/>
      <c r="AO28" s="148"/>
      <c r="AP28" s="32"/>
      <c r="AQ28" s="148"/>
      <c r="AR28" s="148"/>
      <c r="AT28" s="100"/>
      <c r="AU28" s="32"/>
      <c r="AV28" s="149"/>
      <c r="AW28" s="32"/>
      <c r="AX28" s="149"/>
      <c r="AY28" s="32"/>
      <c r="AZ28" s="149"/>
      <c r="BA28" s="32"/>
      <c r="BB28" s="148"/>
      <c r="BC28" s="148"/>
      <c r="BD28" s="32"/>
      <c r="BE28" s="148"/>
      <c r="BF28" s="148"/>
      <c r="BH28" s="100"/>
      <c r="BI28" s="32"/>
      <c r="BJ28" s="149"/>
      <c r="BK28" s="32"/>
      <c r="BL28" s="149"/>
      <c r="BM28" s="32"/>
      <c r="BN28" s="149"/>
      <c r="BO28" s="32"/>
      <c r="BP28" s="148"/>
      <c r="BQ28" s="148"/>
      <c r="BR28" s="32"/>
      <c r="BS28" s="148"/>
      <c r="BT28" s="148"/>
      <c r="BV28" s="100"/>
      <c r="BW28" s="32"/>
      <c r="BX28" s="149"/>
      <c r="BY28" s="32"/>
      <c r="BZ28" s="149"/>
      <c r="CA28" s="32"/>
      <c r="CB28" s="149"/>
      <c r="CC28" s="32"/>
      <c r="CD28" s="148"/>
      <c r="CE28" s="148"/>
      <c r="CF28" s="32"/>
      <c r="CG28" s="148"/>
      <c r="CH28" s="148"/>
      <c r="CJ28" s="100"/>
      <c r="CK28" s="32"/>
      <c r="CL28" s="149"/>
      <c r="CM28" s="32"/>
      <c r="CN28" s="149"/>
      <c r="CO28" s="32"/>
      <c r="CP28" s="149"/>
      <c r="CQ28" s="32"/>
      <c r="CR28" s="148"/>
      <c r="CS28" s="148"/>
      <c r="CT28" s="32"/>
      <c r="CU28" s="148"/>
      <c r="CV28" s="148"/>
      <c r="CX28" s="100"/>
      <c r="CY28" s="32"/>
      <c r="CZ28" s="149"/>
      <c r="DA28" s="32"/>
      <c r="DB28" s="149"/>
      <c r="DC28" s="32"/>
      <c r="DD28" s="149"/>
      <c r="DE28" s="32"/>
      <c r="DF28" s="148"/>
      <c r="DG28" s="148"/>
      <c r="DH28" s="32"/>
      <c r="DI28" s="148"/>
      <c r="DJ28" s="148"/>
      <c r="DL28" s="100"/>
      <c r="DM28" s="32"/>
      <c r="DN28" s="149"/>
      <c r="DO28" s="32"/>
      <c r="DP28" s="149"/>
      <c r="DQ28" s="32"/>
      <c r="DR28" s="149"/>
      <c r="DS28" s="32"/>
      <c r="DT28" s="148"/>
      <c r="DU28" s="148"/>
      <c r="DV28" s="32"/>
      <c r="DW28" s="148"/>
      <c r="DX28" s="148"/>
      <c r="DZ28" s="100"/>
      <c r="EA28" s="32"/>
      <c r="EB28" s="149"/>
      <c r="EC28" s="32"/>
      <c r="ED28" s="149"/>
      <c r="EE28" s="32"/>
      <c r="EF28" s="149"/>
      <c r="EG28" s="32"/>
      <c r="EH28" s="148"/>
      <c r="EI28" s="148"/>
      <c r="EJ28" s="32"/>
      <c r="EK28" s="148"/>
      <c r="EL28" s="148"/>
      <c r="EN28" s="100"/>
      <c r="EO28" s="32"/>
      <c r="EP28" s="149"/>
      <c r="EQ28" s="32"/>
      <c r="ER28" s="149"/>
      <c r="ES28" s="32"/>
      <c r="ET28" s="149"/>
      <c r="EU28" s="32"/>
      <c r="EV28" s="148"/>
      <c r="EW28" s="148"/>
      <c r="EX28" s="32"/>
      <c r="EY28" s="148"/>
      <c r="EZ28" s="148"/>
      <c r="FB28" s="100"/>
      <c r="FC28" s="32"/>
      <c r="FD28" s="149"/>
      <c r="FE28" s="32"/>
      <c r="FF28" s="149"/>
      <c r="FG28" s="32"/>
      <c r="FH28" s="149"/>
      <c r="FI28" s="32"/>
      <c r="FJ28" s="148"/>
      <c r="FK28" s="148"/>
      <c r="FL28" s="32"/>
      <c r="FM28" s="148"/>
      <c r="FN28" s="148"/>
      <c r="FP28" s="100"/>
      <c r="FQ28" s="32"/>
      <c r="FR28" s="149"/>
      <c r="FS28" s="32"/>
      <c r="FT28" s="149"/>
      <c r="FU28" s="32"/>
      <c r="FV28" s="149"/>
    </row>
    <row r="29" spans="1:178" s="34" customFormat="1" ht="15.75" customHeight="1">
      <c r="A29" s="3"/>
      <c r="B29" s="36"/>
      <c r="C29" s="35" t="s">
        <v>84</v>
      </c>
      <c r="D29" s="36" t="s">
        <v>18</v>
      </c>
      <c r="E29" s="37">
        <v>-221576.155</v>
      </c>
      <c r="F29" s="8">
        <v>-3.8999999999999998E-3</v>
      </c>
      <c r="G29" s="36"/>
      <c r="H29" s="38">
        <v>-67262.043999999994</v>
      </c>
      <c r="I29" s="10">
        <v>-1.2999999999999999E-3</v>
      </c>
      <c r="J29" s="155"/>
      <c r="K29" s="38">
        <f t="shared" si="0"/>
        <v>-154314.111</v>
      </c>
      <c r="L29" s="11">
        <f t="shared" si="1"/>
        <v>2.2942227417293477</v>
      </c>
      <c r="M29" s="145"/>
      <c r="N29" s="39"/>
      <c r="O29" s="145"/>
      <c r="P29" s="145"/>
      <c r="R29" s="35"/>
      <c r="S29" s="39"/>
      <c r="T29" s="52"/>
      <c r="U29" s="39"/>
      <c r="V29" s="52"/>
      <c r="W29" s="39"/>
      <c r="X29" s="52"/>
      <c r="Y29" s="39"/>
      <c r="Z29" s="145"/>
      <c r="AA29" s="145"/>
      <c r="AB29" s="39"/>
      <c r="AC29" s="145"/>
      <c r="AD29" s="145"/>
      <c r="AF29" s="35"/>
      <c r="AG29" s="39"/>
      <c r="AH29" s="52"/>
      <c r="AI29" s="39"/>
      <c r="AJ29" s="52"/>
      <c r="AK29" s="39"/>
      <c r="AL29" s="52"/>
      <c r="AM29" s="39"/>
      <c r="AN29" s="145"/>
      <c r="AO29" s="145"/>
      <c r="AP29" s="39"/>
      <c r="AQ29" s="145"/>
      <c r="AR29" s="145"/>
      <c r="AT29" s="35"/>
      <c r="AU29" s="39"/>
      <c r="AV29" s="52"/>
      <c r="AW29" s="39"/>
      <c r="AX29" s="52"/>
      <c r="AY29" s="39"/>
      <c r="AZ29" s="52"/>
      <c r="BA29" s="39"/>
      <c r="BB29" s="145"/>
      <c r="BC29" s="145"/>
      <c r="BD29" s="39"/>
      <c r="BE29" s="145"/>
      <c r="BF29" s="145"/>
      <c r="BH29" s="35"/>
      <c r="BI29" s="39"/>
      <c r="BJ29" s="52"/>
      <c r="BK29" s="39"/>
      <c r="BL29" s="52"/>
      <c r="BM29" s="39"/>
      <c r="BN29" s="52"/>
      <c r="BO29" s="39"/>
      <c r="BP29" s="145"/>
      <c r="BQ29" s="145"/>
      <c r="BR29" s="39"/>
      <c r="BS29" s="145"/>
      <c r="BT29" s="145"/>
      <c r="BV29" s="35"/>
      <c r="BW29" s="39"/>
      <c r="BX29" s="52"/>
      <c r="BY29" s="39"/>
      <c r="BZ29" s="52"/>
      <c r="CA29" s="39"/>
      <c r="CB29" s="52"/>
      <c r="CC29" s="39"/>
      <c r="CD29" s="145"/>
      <c r="CE29" s="145"/>
      <c r="CF29" s="39"/>
      <c r="CG29" s="145"/>
      <c r="CH29" s="145"/>
      <c r="CJ29" s="35"/>
      <c r="CK29" s="39"/>
      <c r="CL29" s="52"/>
      <c r="CM29" s="39"/>
      <c r="CN29" s="52"/>
      <c r="CO29" s="39"/>
      <c r="CP29" s="52"/>
      <c r="CQ29" s="39"/>
      <c r="CR29" s="145"/>
      <c r="CS29" s="145"/>
      <c r="CT29" s="39"/>
      <c r="CU29" s="145"/>
      <c r="CV29" s="145"/>
      <c r="CX29" s="35"/>
      <c r="CY29" s="39"/>
      <c r="CZ29" s="52"/>
      <c r="DA29" s="39"/>
      <c r="DB29" s="52"/>
      <c r="DC29" s="39"/>
      <c r="DD29" s="52"/>
      <c r="DE29" s="39"/>
      <c r="DF29" s="145"/>
      <c r="DG29" s="145"/>
      <c r="DH29" s="39"/>
      <c r="DI29" s="145"/>
      <c r="DJ29" s="145"/>
      <c r="DL29" s="35"/>
      <c r="DM29" s="39"/>
      <c r="DN29" s="52"/>
      <c r="DO29" s="39"/>
      <c r="DP29" s="52"/>
      <c r="DQ29" s="39"/>
      <c r="DR29" s="52"/>
      <c r="DS29" s="39"/>
      <c r="DT29" s="145"/>
      <c r="DU29" s="145"/>
      <c r="DV29" s="39"/>
      <c r="DW29" s="145"/>
      <c r="DX29" s="145"/>
      <c r="DZ29" s="35"/>
      <c r="EA29" s="39"/>
      <c r="EB29" s="52"/>
      <c r="EC29" s="39"/>
      <c r="ED29" s="52"/>
      <c r="EE29" s="39"/>
      <c r="EF29" s="52"/>
      <c r="EG29" s="39"/>
      <c r="EH29" s="145"/>
      <c r="EI29" s="145"/>
      <c r="EJ29" s="39"/>
      <c r="EK29" s="145"/>
      <c r="EL29" s="145"/>
      <c r="EN29" s="35"/>
      <c r="EO29" s="39"/>
      <c r="EP29" s="52"/>
      <c r="EQ29" s="39"/>
      <c r="ER29" s="52"/>
      <c r="ES29" s="39"/>
      <c r="ET29" s="52"/>
      <c r="EU29" s="39"/>
      <c r="EV29" s="145"/>
      <c r="EW29" s="145"/>
      <c r="EX29" s="39"/>
      <c r="EY29" s="145"/>
      <c r="EZ29" s="145"/>
      <c r="FB29" s="35"/>
      <c r="FC29" s="39"/>
      <c r="FD29" s="52"/>
      <c r="FE29" s="39"/>
      <c r="FF29" s="52"/>
      <c r="FG29" s="39"/>
      <c r="FH29" s="52"/>
      <c r="FI29" s="39"/>
      <c r="FJ29" s="145"/>
      <c r="FK29" s="145"/>
      <c r="FL29" s="39"/>
      <c r="FM29" s="145"/>
      <c r="FN29" s="145"/>
      <c r="FP29" s="35"/>
      <c r="FQ29" s="39"/>
      <c r="FR29" s="52"/>
      <c r="FS29" s="39"/>
      <c r="FT29" s="52"/>
      <c r="FU29" s="39"/>
      <c r="FV29" s="52"/>
    </row>
    <row r="30" spans="1:178" s="34" customFormat="1" ht="15.75" customHeight="1">
      <c r="A30" s="3"/>
      <c r="B30" s="36"/>
      <c r="C30" s="35" t="s">
        <v>114</v>
      </c>
      <c r="D30" s="36"/>
      <c r="E30" s="37">
        <v>-51988.51</v>
      </c>
      <c r="F30" s="8">
        <v>-8.9999999999999998E-4</v>
      </c>
      <c r="G30" s="36"/>
      <c r="H30" s="38">
        <v>-14188.054</v>
      </c>
      <c r="I30" s="10">
        <v>-2.9999999999999997E-4</v>
      </c>
      <c r="J30" s="155"/>
      <c r="K30" s="38">
        <f t="shared" ref="K30" si="3">$E30-H30</f>
        <v>-37800.456000000006</v>
      </c>
      <c r="L30" s="11">
        <f t="shared" si="1"/>
        <v>2.6642452869153161</v>
      </c>
      <c r="M30" s="145"/>
      <c r="N30" s="39"/>
      <c r="O30" s="145"/>
      <c r="P30" s="145"/>
      <c r="R30" s="35"/>
      <c r="S30" s="39"/>
      <c r="T30" s="52"/>
      <c r="U30" s="39"/>
      <c r="V30" s="52"/>
      <c r="W30" s="39"/>
      <c r="X30" s="52"/>
      <c r="Y30" s="39"/>
      <c r="Z30" s="145"/>
      <c r="AA30" s="145"/>
      <c r="AB30" s="39"/>
      <c r="AC30" s="145"/>
      <c r="AD30" s="145"/>
      <c r="AF30" s="35"/>
      <c r="AG30" s="39"/>
      <c r="AH30" s="52"/>
      <c r="AI30" s="39"/>
      <c r="AJ30" s="52"/>
      <c r="AK30" s="39"/>
      <c r="AL30" s="52"/>
      <c r="AM30" s="39"/>
      <c r="AN30" s="145"/>
      <c r="AO30" s="145"/>
      <c r="AP30" s="39"/>
      <c r="AQ30" s="145"/>
      <c r="AR30" s="145"/>
      <c r="AT30" s="35"/>
      <c r="AU30" s="39"/>
      <c r="AV30" s="52"/>
      <c r="AW30" s="39"/>
      <c r="AX30" s="52"/>
      <c r="AY30" s="39"/>
      <c r="AZ30" s="52"/>
      <c r="BA30" s="39"/>
      <c r="BB30" s="145"/>
      <c r="BC30" s="145"/>
      <c r="BD30" s="39"/>
      <c r="BE30" s="145"/>
      <c r="BF30" s="145"/>
      <c r="BH30" s="35"/>
      <c r="BI30" s="39"/>
      <c r="BJ30" s="52"/>
      <c r="BK30" s="39"/>
      <c r="BL30" s="52"/>
      <c r="BM30" s="39"/>
      <c r="BN30" s="52"/>
      <c r="BO30" s="39"/>
      <c r="BP30" s="145"/>
      <c r="BQ30" s="145"/>
      <c r="BR30" s="39"/>
      <c r="BS30" s="145"/>
      <c r="BT30" s="145"/>
      <c r="BV30" s="35"/>
      <c r="BW30" s="39"/>
      <c r="BX30" s="52"/>
      <c r="BY30" s="39"/>
      <c r="BZ30" s="52"/>
      <c r="CA30" s="39"/>
      <c r="CB30" s="52"/>
      <c r="CC30" s="39"/>
      <c r="CD30" s="145"/>
      <c r="CE30" s="145"/>
      <c r="CF30" s="39"/>
      <c r="CG30" s="145"/>
      <c r="CH30" s="145"/>
      <c r="CJ30" s="35"/>
      <c r="CK30" s="39"/>
      <c r="CL30" s="52"/>
      <c r="CM30" s="39"/>
      <c r="CN30" s="52"/>
      <c r="CO30" s="39"/>
      <c r="CP30" s="52"/>
      <c r="CQ30" s="39"/>
      <c r="CR30" s="145"/>
      <c r="CS30" s="145"/>
      <c r="CT30" s="39"/>
      <c r="CU30" s="145"/>
      <c r="CV30" s="145"/>
      <c r="CX30" s="35"/>
      <c r="CY30" s="39"/>
      <c r="CZ30" s="52"/>
      <c r="DA30" s="39"/>
      <c r="DB30" s="52"/>
      <c r="DC30" s="39"/>
      <c r="DD30" s="52"/>
      <c r="DE30" s="39"/>
      <c r="DF30" s="145"/>
      <c r="DG30" s="145"/>
      <c r="DH30" s="39"/>
      <c r="DI30" s="145"/>
      <c r="DJ30" s="145"/>
      <c r="DL30" s="35"/>
      <c r="DM30" s="39"/>
      <c r="DN30" s="52"/>
      <c r="DO30" s="39"/>
      <c r="DP30" s="52"/>
      <c r="DQ30" s="39"/>
      <c r="DR30" s="52"/>
      <c r="DS30" s="39"/>
      <c r="DT30" s="145"/>
      <c r="DU30" s="145"/>
      <c r="DV30" s="39"/>
      <c r="DW30" s="145"/>
      <c r="DX30" s="145"/>
      <c r="DZ30" s="35"/>
      <c r="EA30" s="39"/>
      <c r="EB30" s="52"/>
      <c r="EC30" s="39"/>
      <c r="ED30" s="52"/>
      <c r="EE30" s="39"/>
      <c r="EF30" s="52"/>
      <c r="EG30" s="39"/>
      <c r="EH30" s="145"/>
      <c r="EI30" s="145"/>
      <c r="EJ30" s="39"/>
      <c r="EK30" s="145"/>
      <c r="EL30" s="145"/>
      <c r="EN30" s="35"/>
      <c r="EO30" s="39"/>
      <c r="EP30" s="52"/>
      <c r="EQ30" s="39"/>
      <c r="ER30" s="52"/>
      <c r="ES30" s="39"/>
      <c r="ET30" s="52"/>
      <c r="EU30" s="39"/>
      <c r="EV30" s="145"/>
      <c r="EW30" s="145"/>
      <c r="EX30" s="39"/>
      <c r="EY30" s="145"/>
      <c r="EZ30" s="145"/>
      <c r="FB30" s="35"/>
      <c r="FC30" s="39"/>
      <c r="FD30" s="52"/>
      <c r="FE30" s="39"/>
      <c r="FF30" s="52"/>
      <c r="FG30" s="39"/>
      <c r="FH30" s="52"/>
      <c r="FI30" s="39"/>
      <c r="FJ30" s="145"/>
      <c r="FK30" s="145"/>
      <c r="FL30" s="39"/>
      <c r="FM30" s="145"/>
      <c r="FN30" s="145"/>
      <c r="FP30" s="35"/>
      <c r="FQ30" s="39"/>
      <c r="FR30" s="52"/>
      <c r="FS30" s="39"/>
      <c r="FT30" s="52"/>
      <c r="FU30" s="39"/>
      <c r="FV30" s="52"/>
    </row>
    <row r="31" spans="1:178" s="34" customFormat="1" ht="15.75" customHeight="1">
      <c r="A31" s="3"/>
      <c r="B31" s="36"/>
      <c r="C31" s="35" t="s">
        <v>115</v>
      </c>
      <c r="D31" s="36" t="s">
        <v>18</v>
      </c>
      <c r="E31" s="37">
        <v>-66820.153000000006</v>
      </c>
      <c r="F31" s="8">
        <v>-1.1999999999999999E-3</v>
      </c>
      <c r="G31" s="36"/>
      <c r="H31" s="38">
        <v>-17247.203000000001</v>
      </c>
      <c r="I31" s="10">
        <v>-2.9999999999999997E-4</v>
      </c>
      <c r="J31" s="155"/>
      <c r="K31" s="38">
        <f t="shared" si="0"/>
        <v>-49572.950000000004</v>
      </c>
      <c r="L31" s="11">
        <f t="shared" si="1"/>
        <v>2.8742602496184455</v>
      </c>
      <c r="M31" s="145"/>
      <c r="N31" s="39"/>
      <c r="O31" s="145"/>
      <c r="P31" s="145"/>
      <c r="R31" s="35"/>
      <c r="S31" s="39"/>
      <c r="T31" s="52"/>
      <c r="U31" s="39"/>
      <c r="V31" s="52"/>
      <c r="W31" s="39"/>
      <c r="X31" s="52"/>
      <c r="Y31" s="39"/>
      <c r="Z31" s="145"/>
      <c r="AA31" s="145"/>
      <c r="AB31" s="39"/>
      <c r="AC31" s="145"/>
      <c r="AD31" s="145"/>
      <c r="AF31" s="35"/>
      <c r="AG31" s="39"/>
      <c r="AH31" s="52"/>
      <c r="AI31" s="39"/>
      <c r="AJ31" s="52"/>
      <c r="AK31" s="39"/>
      <c r="AL31" s="52"/>
      <c r="AM31" s="39"/>
      <c r="AN31" s="145"/>
      <c r="AO31" s="145"/>
      <c r="AP31" s="39"/>
      <c r="AQ31" s="145"/>
      <c r="AR31" s="145"/>
      <c r="AT31" s="35"/>
      <c r="AU31" s="39"/>
      <c r="AV31" s="52"/>
      <c r="AW31" s="39"/>
      <c r="AX31" s="52"/>
      <c r="AY31" s="39"/>
      <c r="AZ31" s="52"/>
      <c r="BA31" s="39"/>
      <c r="BB31" s="145"/>
      <c r="BC31" s="145"/>
      <c r="BD31" s="39"/>
      <c r="BE31" s="145"/>
      <c r="BF31" s="145"/>
      <c r="BH31" s="35"/>
      <c r="BI31" s="39"/>
      <c r="BJ31" s="52"/>
      <c r="BK31" s="39"/>
      <c r="BL31" s="52"/>
      <c r="BM31" s="39"/>
      <c r="BN31" s="52"/>
      <c r="BO31" s="39"/>
      <c r="BP31" s="145"/>
      <c r="BQ31" s="145"/>
      <c r="BR31" s="39"/>
      <c r="BS31" s="145"/>
      <c r="BT31" s="145"/>
      <c r="BV31" s="35"/>
      <c r="BW31" s="39"/>
      <c r="BX31" s="52"/>
      <c r="BY31" s="39"/>
      <c r="BZ31" s="52"/>
      <c r="CA31" s="39"/>
      <c r="CB31" s="52"/>
      <c r="CC31" s="39"/>
      <c r="CD31" s="145"/>
      <c r="CE31" s="145"/>
      <c r="CF31" s="39"/>
      <c r="CG31" s="145"/>
      <c r="CH31" s="145"/>
      <c r="CJ31" s="35"/>
      <c r="CK31" s="39"/>
      <c r="CL31" s="52"/>
      <c r="CM31" s="39"/>
      <c r="CN31" s="52"/>
      <c r="CO31" s="39"/>
      <c r="CP31" s="52"/>
      <c r="CQ31" s="39"/>
      <c r="CR31" s="145"/>
      <c r="CS31" s="145"/>
      <c r="CT31" s="39"/>
      <c r="CU31" s="145"/>
      <c r="CV31" s="145"/>
      <c r="CX31" s="35"/>
      <c r="CY31" s="39"/>
      <c r="CZ31" s="52"/>
      <c r="DA31" s="39"/>
      <c r="DB31" s="52"/>
      <c r="DC31" s="39"/>
      <c r="DD31" s="52"/>
      <c r="DE31" s="39"/>
      <c r="DF31" s="145"/>
      <c r="DG31" s="145"/>
      <c r="DH31" s="39"/>
      <c r="DI31" s="145"/>
      <c r="DJ31" s="145"/>
      <c r="DL31" s="35"/>
      <c r="DM31" s="39"/>
      <c r="DN31" s="52"/>
      <c r="DO31" s="39"/>
      <c r="DP31" s="52"/>
      <c r="DQ31" s="39"/>
      <c r="DR31" s="52"/>
      <c r="DS31" s="39"/>
      <c r="DT31" s="145"/>
      <c r="DU31" s="145"/>
      <c r="DV31" s="39"/>
      <c r="DW31" s="145"/>
      <c r="DX31" s="145"/>
      <c r="DZ31" s="35"/>
      <c r="EA31" s="39"/>
      <c r="EB31" s="52"/>
      <c r="EC31" s="39"/>
      <c r="ED31" s="52"/>
      <c r="EE31" s="39"/>
      <c r="EF31" s="52"/>
      <c r="EG31" s="39"/>
      <c r="EH31" s="145"/>
      <c r="EI31" s="145"/>
      <c r="EJ31" s="39"/>
      <c r="EK31" s="145"/>
      <c r="EL31" s="145"/>
      <c r="EN31" s="35"/>
      <c r="EO31" s="39"/>
      <c r="EP31" s="52"/>
      <c r="EQ31" s="39"/>
      <c r="ER31" s="52"/>
      <c r="ES31" s="39"/>
      <c r="ET31" s="52"/>
      <c r="EU31" s="39"/>
      <c r="EV31" s="145"/>
      <c r="EW31" s="145"/>
      <c r="EX31" s="39"/>
      <c r="EY31" s="145"/>
      <c r="EZ31" s="145"/>
      <c r="FB31" s="35"/>
      <c r="FC31" s="39"/>
      <c r="FD31" s="52"/>
      <c r="FE31" s="39"/>
      <c r="FF31" s="52"/>
      <c r="FG31" s="39"/>
      <c r="FH31" s="52"/>
      <c r="FI31" s="39"/>
      <c r="FJ31" s="145"/>
      <c r="FK31" s="145"/>
      <c r="FL31" s="39"/>
      <c r="FM31" s="145"/>
      <c r="FN31" s="145"/>
      <c r="FP31" s="35"/>
      <c r="FQ31" s="39"/>
      <c r="FR31" s="52"/>
      <c r="FS31" s="39"/>
      <c r="FT31" s="52"/>
      <c r="FU31" s="39"/>
      <c r="FV31" s="52"/>
    </row>
    <row r="32" spans="1:178" s="24" customFormat="1" ht="15.75" customHeight="1">
      <c r="A32" s="3"/>
      <c r="B32" s="16"/>
      <c r="C32" s="14" t="s">
        <v>67</v>
      </c>
      <c r="D32" s="31" t="s">
        <v>20</v>
      </c>
      <c r="E32" s="146">
        <v>77815.307000000001</v>
      </c>
      <c r="F32" s="157">
        <v>1.4E-3</v>
      </c>
      <c r="G32" s="31"/>
      <c r="H32" s="146">
        <v>23084.808000000001</v>
      </c>
      <c r="I32" s="157">
        <v>5.0000000000000001E-4</v>
      </c>
      <c r="J32" s="139"/>
      <c r="K32" s="146">
        <f t="shared" si="0"/>
        <v>54730.498999999996</v>
      </c>
      <c r="L32" s="158">
        <f t="shared" si="1"/>
        <v>2.3708448863858864</v>
      </c>
      <c r="M32" s="148"/>
      <c r="N32" s="32"/>
      <c r="O32" s="148"/>
      <c r="P32" s="148"/>
      <c r="R32" s="100"/>
      <c r="S32" s="32"/>
      <c r="T32" s="149"/>
      <c r="U32" s="32"/>
      <c r="V32" s="149"/>
      <c r="W32" s="32"/>
      <c r="X32" s="149"/>
      <c r="Y32" s="32"/>
      <c r="Z32" s="148"/>
      <c r="AA32" s="148"/>
      <c r="AB32" s="32"/>
      <c r="AC32" s="148"/>
      <c r="AD32" s="148"/>
      <c r="AF32" s="100"/>
      <c r="AG32" s="32"/>
      <c r="AH32" s="149"/>
      <c r="AI32" s="32"/>
      <c r="AJ32" s="149"/>
      <c r="AK32" s="32"/>
      <c r="AL32" s="149"/>
      <c r="AM32" s="32"/>
      <c r="AN32" s="148"/>
      <c r="AO32" s="148"/>
      <c r="AP32" s="32"/>
      <c r="AQ32" s="148"/>
      <c r="AR32" s="148"/>
      <c r="AT32" s="100"/>
      <c r="AU32" s="32"/>
      <c r="AV32" s="149"/>
      <c r="AW32" s="32"/>
      <c r="AX32" s="149"/>
      <c r="AY32" s="32"/>
      <c r="AZ32" s="149"/>
      <c r="BA32" s="32"/>
      <c r="BB32" s="148"/>
      <c r="BC32" s="148"/>
      <c r="BD32" s="32"/>
      <c r="BE32" s="148"/>
      <c r="BF32" s="148"/>
      <c r="BH32" s="100"/>
      <c r="BI32" s="32"/>
      <c r="BJ32" s="149"/>
      <c r="BK32" s="32"/>
      <c r="BL32" s="149"/>
      <c r="BM32" s="32"/>
      <c r="BN32" s="149"/>
      <c r="BO32" s="32"/>
      <c r="BP32" s="148"/>
      <c r="BQ32" s="148"/>
      <c r="BR32" s="32"/>
      <c r="BS32" s="148"/>
      <c r="BT32" s="148"/>
      <c r="BV32" s="100"/>
      <c r="BW32" s="32"/>
      <c r="BX32" s="149"/>
      <c r="BY32" s="32"/>
      <c r="BZ32" s="149"/>
      <c r="CA32" s="32"/>
      <c r="CB32" s="149"/>
      <c r="CC32" s="32"/>
      <c r="CD32" s="148"/>
      <c r="CE32" s="148"/>
      <c r="CF32" s="32"/>
      <c r="CG32" s="148"/>
      <c r="CH32" s="148"/>
      <c r="CJ32" s="100"/>
      <c r="CK32" s="32"/>
      <c r="CL32" s="149"/>
      <c r="CM32" s="32"/>
      <c r="CN32" s="149"/>
      <c r="CO32" s="32"/>
      <c r="CP32" s="149"/>
      <c r="CQ32" s="32"/>
      <c r="CR32" s="148"/>
      <c r="CS32" s="148"/>
      <c r="CT32" s="32"/>
      <c r="CU32" s="148"/>
      <c r="CV32" s="148"/>
      <c r="CX32" s="100"/>
      <c r="CY32" s="32"/>
      <c r="CZ32" s="149"/>
      <c r="DA32" s="32"/>
      <c r="DB32" s="149"/>
      <c r="DC32" s="32"/>
      <c r="DD32" s="149"/>
      <c r="DE32" s="32"/>
      <c r="DF32" s="148"/>
      <c r="DG32" s="148"/>
      <c r="DH32" s="32"/>
      <c r="DI32" s="148"/>
      <c r="DJ32" s="148"/>
      <c r="DL32" s="100"/>
      <c r="DM32" s="32"/>
      <c r="DN32" s="149"/>
      <c r="DO32" s="32"/>
      <c r="DP32" s="149"/>
      <c r="DQ32" s="32"/>
      <c r="DR32" s="149"/>
      <c r="DS32" s="32"/>
      <c r="DT32" s="148"/>
      <c r="DU32" s="148"/>
      <c r="DV32" s="32"/>
      <c r="DW32" s="148"/>
      <c r="DX32" s="148"/>
      <c r="DZ32" s="100"/>
      <c r="EA32" s="32"/>
      <c r="EB32" s="149"/>
      <c r="EC32" s="32"/>
      <c r="ED32" s="149"/>
      <c r="EE32" s="32"/>
      <c r="EF32" s="149"/>
      <c r="EG32" s="32"/>
      <c r="EH32" s="148"/>
      <c r="EI32" s="148"/>
      <c r="EJ32" s="32"/>
      <c r="EK32" s="148"/>
      <c r="EL32" s="148"/>
      <c r="EN32" s="100"/>
      <c r="EO32" s="32"/>
      <c r="EP32" s="149"/>
      <c r="EQ32" s="32"/>
      <c r="ER32" s="149"/>
      <c r="ES32" s="32"/>
      <c r="ET32" s="149"/>
      <c r="EU32" s="32"/>
      <c r="EV32" s="148"/>
      <c r="EW32" s="148"/>
      <c r="EX32" s="32"/>
      <c r="EY32" s="148"/>
      <c r="EZ32" s="148"/>
      <c r="FB32" s="100"/>
      <c r="FC32" s="32"/>
      <c r="FD32" s="149"/>
      <c r="FE32" s="32"/>
      <c r="FF32" s="149"/>
      <c r="FG32" s="32"/>
      <c r="FH32" s="149"/>
      <c r="FI32" s="32"/>
      <c r="FJ32" s="148"/>
      <c r="FK32" s="148"/>
      <c r="FL32" s="32"/>
      <c r="FM32" s="148"/>
      <c r="FN32" s="148"/>
      <c r="FP32" s="100"/>
      <c r="FQ32" s="32"/>
      <c r="FR32" s="149"/>
      <c r="FS32" s="32"/>
      <c r="FT32" s="149"/>
      <c r="FU32" s="32"/>
      <c r="FV32" s="149"/>
    </row>
    <row r="33" spans="1:178" s="34" customFormat="1" ht="15.75" customHeight="1">
      <c r="A33" s="3"/>
      <c r="B33" s="36"/>
      <c r="C33" s="35" t="s">
        <v>68</v>
      </c>
      <c r="D33" s="36" t="s">
        <v>18</v>
      </c>
      <c r="E33" s="37">
        <v>-15189.517</v>
      </c>
      <c r="F33" s="8">
        <v>-2.9999999999999997E-4</v>
      </c>
      <c r="G33" s="36"/>
      <c r="H33" s="38">
        <v>675.11</v>
      </c>
      <c r="I33" s="10">
        <v>0</v>
      </c>
      <c r="J33" s="155"/>
      <c r="K33" s="38">
        <f t="shared" si="0"/>
        <v>-15864.627</v>
      </c>
      <c r="L33" s="11">
        <f t="shared" si="1"/>
        <v>-23.499321592036853</v>
      </c>
      <c r="M33" s="145"/>
      <c r="N33" s="39"/>
      <c r="O33" s="145"/>
      <c r="P33" s="145"/>
      <c r="R33" s="35"/>
      <c r="S33" s="39"/>
      <c r="T33" s="52"/>
      <c r="U33" s="39"/>
      <c r="V33" s="52"/>
      <c r="W33" s="39"/>
      <c r="X33" s="52"/>
      <c r="Y33" s="39"/>
      <c r="Z33" s="145"/>
      <c r="AA33" s="145"/>
      <c r="AB33" s="39"/>
      <c r="AC33" s="145"/>
      <c r="AD33" s="145"/>
      <c r="AF33" s="35"/>
      <c r="AG33" s="39"/>
      <c r="AH33" s="52"/>
      <c r="AI33" s="39"/>
      <c r="AJ33" s="52"/>
      <c r="AK33" s="39"/>
      <c r="AL33" s="52"/>
      <c r="AM33" s="39"/>
      <c r="AN33" s="145"/>
      <c r="AO33" s="145"/>
      <c r="AP33" s="39"/>
      <c r="AQ33" s="145"/>
      <c r="AR33" s="145"/>
      <c r="AT33" s="35"/>
      <c r="AU33" s="39"/>
      <c r="AV33" s="52"/>
      <c r="AW33" s="39"/>
      <c r="AX33" s="52"/>
      <c r="AY33" s="39"/>
      <c r="AZ33" s="52"/>
      <c r="BA33" s="39"/>
      <c r="BB33" s="145"/>
      <c r="BC33" s="145"/>
      <c r="BD33" s="39"/>
      <c r="BE33" s="145"/>
      <c r="BF33" s="145"/>
      <c r="BH33" s="35"/>
      <c r="BI33" s="39"/>
      <c r="BJ33" s="52"/>
      <c r="BK33" s="39"/>
      <c r="BL33" s="52"/>
      <c r="BM33" s="39"/>
      <c r="BN33" s="52"/>
      <c r="BO33" s="39"/>
      <c r="BP33" s="145"/>
      <c r="BQ33" s="145"/>
      <c r="BR33" s="39"/>
      <c r="BS33" s="145"/>
      <c r="BT33" s="145"/>
      <c r="BV33" s="35"/>
      <c r="BW33" s="39"/>
      <c r="BX33" s="52"/>
      <c r="BY33" s="39"/>
      <c r="BZ33" s="52"/>
      <c r="CA33" s="39"/>
      <c r="CB33" s="52"/>
      <c r="CC33" s="39"/>
      <c r="CD33" s="145"/>
      <c r="CE33" s="145"/>
      <c r="CF33" s="39"/>
      <c r="CG33" s="145"/>
      <c r="CH33" s="145"/>
      <c r="CJ33" s="35"/>
      <c r="CK33" s="39"/>
      <c r="CL33" s="52"/>
      <c r="CM33" s="39"/>
      <c r="CN33" s="52"/>
      <c r="CO33" s="39"/>
      <c r="CP33" s="52"/>
      <c r="CQ33" s="39"/>
      <c r="CR33" s="145"/>
      <c r="CS33" s="145"/>
      <c r="CT33" s="39"/>
      <c r="CU33" s="145"/>
      <c r="CV33" s="145"/>
      <c r="CX33" s="35"/>
      <c r="CY33" s="39"/>
      <c r="CZ33" s="52"/>
      <c r="DA33" s="39"/>
      <c r="DB33" s="52"/>
      <c r="DC33" s="39"/>
      <c r="DD33" s="52"/>
      <c r="DE33" s="39"/>
      <c r="DF33" s="145"/>
      <c r="DG33" s="145"/>
      <c r="DH33" s="39"/>
      <c r="DI33" s="145"/>
      <c r="DJ33" s="145"/>
      <c r="DL33" s="35"/>
      <c r="DM33" s="39"/>
      <c r="DN33" s="52"/>
      <c r="DO33" s="39"/>
      <c r="DP33" s="52"/>
      <c r="DQ33" s="39"/>
      <c r="DR33" s="52"/>
      <c r="DS33" s="39"/>
      <c r="DT33" s="145"/>
      <c r="DU33" s="145"/>
      <c r="DV33" s="39"/>
      <c r="DW33" s="145"/>
      <c r="DX33" s="145"/>
      <c r="DZ33" s="35"/>
      <c r="EA33" s="39"/>
      <c r="EB33" s="52"/>
      <c r="EC33" s="39"/>
      <c r="ED33" s="52"/>
      <c r="EE33" s="39"/>
      <c r="EF33" s="52"/>
      <c r="EG33" s="39"/>
      <c r="EH33" s="145"/>
      <c r="EI33" s="145"/>
      <c r="EJ33" s="39"/>
      <c r="EK33" s="145"/>
      <c r="EL33" s="145"/>
      <c r="EN33" s="35"/>
      <c r="EO33" s="39"/>
      <c r="EP33" s="52"/>
      <c r="EQ33" s="39"/>
      <c r="ER33" s="52"/>
      <c r="ES33" s="39"/>
      <c r="ET33" s="52"/>
      <c r="EU33" s="39"/>
      <c r="EV33" s="145"/>
      <c r="EW33" s="145"/>
      <c r="EX33" s="39"/>
      <c r="EY33" s="145"/>
      <c r="EZ33" s="145"/>
      <c r="FB33" s="35"/>
      <c r="FC33" s="39"/>
      <c r="FD33" s="52"/>
      <c r="FE33" s="39"/>
      <c r="FF33" s="52"/>
      <c r="FG33" s="39"/>
      <c r="FH33" s="52"/>
      <c r="FI33" s="39"/>
      <c r="FJ33" s="145"/>
      <c r="FK33" s="145"/>
      <c r="FL33" s="39"/>
      <c r="FM33" s="145"/>
      <c r="FN33" s="145"/>
      <c r="FP33" s="35"/>
      <c r="FQ33" s="39"/>
      <c r="FR33" s="52"/>
      <c r="FS33" s="39"/>
      <c r="FT33" s="52"/>
      <c r="FU33" s="39"/>
      <c r="FV33" s="52"/>
    </row>
    <row r="34" spans="1:178" s="24" customFormat="1" ht="15.75" customHeight="1">
      <c r="A34" s="3"/>
      <c r="B34" s="16"/>
      <c r="C34" s="14" t="s">
        <v>69</v>
      </c>
      <c r="D34" s="31" t="s">
        <v>18</v>
      </c>
      <c r="E34" s="146">
        <v>62625.79</v>
      </c>
      <c r="F34" s="157">
        <v>1.1000000000000001E-3</v>
      </c>
      <c r="G34" s="31"/>
      <c r="H34" s="146">
        <v>23759.918000000001</v>
      </c>
      <c r="I34" s="157">
        <v>5.0000000000000001E-4</v>
      </c>
      <c r="J34" s="139"/>
      <c r="K34" s="146">
        <f t="shared" si="0"/>
        <v>38865.872000000003</v>
      </c>
      <c r="L34" s="158">
        <f t="shared" si="1"/>
        <v>1.635774668919312</v>
      </c>
      <c r="M34" s="148"/>
      <c r="N34" s="32"/>
      <c r="O34" s="148"/>
      <c r="P34" s="148"/>
      <c r="R34" s="100"/>
      <c r="S34" s="32"/>
      <c r="T34" s="149"/>
      <c r="U34" s="32"/>
      <c r="V34" s="149"/>
      <c r="W34" s="32"/>
      <c r="X34" s="149"/>
      <c r="Y34" s="32"/>
      <c r="Z34" s="148"/>
      <c r="AA34" s="148"/>
      <c r="AB34" s="32"/>
      <c r="AC34" s="148"/>
      <c r="AD34" s="148"/>
      <c r="AF34" s="100"/>
      <c r="AG34" s="32"/>
      <c r="AH34" s="149"/>
      <c r="AI34" s="32"/>
      <c r="AJ34" s="149"/>
      <c r="AK34" s="32"/>
      <c r="AL34" s="149"/>
      <c r="AM34" s="32"/>
      <c r="AN34" s="148"/>
      <c r="AO34" s="148"/>
      <c r="AP34" s="32"/>
      <c r="AQ34" s="148"/>
      <c r="AR34" s="148"/>
      <c r="AT34" s="100"/>
      <c r="AU34" s="32"/>
      <c r="AV34" s="149"/>
      <c r="AW34" s="32"/>
      <c r="AX34" s="149"/>
      <c r="AY34" s="32"/>
      <c r="AZ34" s="149"/>
      <c r="BA34" s="32"/>
      <c r="BB34" s="148"/>
      <c r="BC34" s="148"/>
      <c r="BD34" s="32"/>
      <c r="BE34" s="148"/>
      <c r="BF34" s="148"/>
      <c r="BH34" s="100"/>
      <c r="BI34" s="32"/>
      <c r="BJ34" s="149"/>
      <c r="BK34" s="32"/>
      <c r="BL34" s="149"/>
      <c r="BM34" s="32"/>
      <c r="BN34" s="149"/>
      <c r="BO34" s="32"/>
      <c r="BP34" s="148"/>
      <c r="BQ34" s="148"/>
      <c r="BR34" s="32"/>
      <c r="BS34" s="148"/>
      <c r="BT34" s="148"/>
      <c r="BV34" s="100"/>
      <c r="BW34" s="32"/>
      <c r="BX34" s="149"/>
      <c r="BY34" s="32"/>
      <c r="BZ34" s="149"/>
      <c r="CA34" s="32"/>
      <c r="CB34" s="149"/>
      <c r="CC34" s="32"/>
      <c r="CD34" s="148"/>
      <c r="CE34" s="148"/>
      <c r="CF34" s="32"/>
      <c r="CG34" s="148"/>
      <c r="CH34" s="148"/>
      <c r="CJ34" s="100"/>
      <c r="CK34" s="32"/>
      <c r="CL34" s="149"/>
      <c r="CM34" s="32"/>
      <c r="CN34" s="149"/>
      <c r="CO34" s="32"/>
      <c r="CP34" s="149"/>
      <c r="CQ34" s="32"/>
      <c r="CR34" s="148"/>
      <c r="CS34" s="148"/>
      <c r="CT34" s="32"/>
      <c r="CU34" s="148"/>
      <c r="CV34" s="148"/>
      <c r="CX34" s="100"/>
      <c r="CY34" s="32"/>
      <c r="CZ34" s="149"/>
      <c r="DA34" s="32"/>
      <c r="DB34" s="149"/>
      <c r="DC34" s="32"/>
      <c r="DD34" s="149"/>
      <c r="DE34" s="32"/>
      <c r="DF34" s="148"/>
      <c r="DG34" s="148"/>
      <c r="DH34" s="32"/>
      <c r="DI34" s="148"/>
      <c r="DJ34" s="148"/>
      <c r="DL34" s="100"/>
      <c r="DM34" s="32"/>
      <c r="DN34" s="149"/>
      <c r="DO34" s="32"/>
      <c r="DP34" s="149"/>
      <c r="DQ34" s="32"/>
      <c r="DR34" s="149"/>
      <c r="DS34" s="32"/>
      <c r="DT34" s="148"/>
      <c r="DU34" s="148"/>
      <c r="DV34" s="32"/>
      <c r="DW34" s="148"/>
      <c r="DX34" s="148"/>
      <c r="DZ34" s="100"/>
      <c r="EA34" s="32"/>
      <c r="EB34" s="149"/>
      <c r="EC34" s="32"/>
      <c r="ED34" s="149"/>
      <c r="EE34" s="32"/>
      <c r="EF34" s="149"/>
      <c r="EG34" s="32"/>
      <c r="EH34" s="148"/>
      <c r="EI34" s="148"/>
      <c r="EJ34" s="32"/>
      <c r="EK34" s="148"/>
      <c r="EL34" s="148"/>
      <c r="EN34" s="100"/>
      <c r="EO34" s="32"/>
      <c r="EP34" s="149"/>
      <c r="EQ34" s="32"/>
      <c r="ER34" s="149"/>
      <c r="ES34" s="32"/>
      <c r="ET34" s="149"/>
      <c r="EU34" s="32"/>
      <c r="EV34" s="148"/>
      <c r="EW34" s="148"/>
      <c r="EX34" s="32"/>
      <c r="EY34" s="148"/>
      <c r="EZ34" s="148"/>
      <c r="FB34" s="100"/>
      <c r="FC34" s="32"/>
      <c r="FD34" s="149"/>
      <c r="FE34" s="32"/>
      <c r="FF34" s="149"/>
      <c r="FG34" s="32"/>
      <c r="FH34" s="149"/>
      <c r="FI34" s="32"/>
      <c r="FJ34" s="148"/>
      <c r="FK34" s="148"/>
      <c r="FL34" s="32"/>
      <c r="FM34" s="148"/>
      <c r="FN34" s="148"/>
      <c r="FP34" s="100"/>
      <c r="FQ34" s="32"/>
      <c r="FR34" s="149"/>
      <c r="FS34" s="32"/>
      <c r="FT34" s="149"/>
      <c r="FU34" s="32"/>
      <c r="FV34" s="149"/>
    </row>
    <row r="35" spans="1:178">
      <c r="A35" s="3"/>
      <c r="E35" s="13"/>
      <c r="F35" s="13"/>
      <c r="G35" s="31"/>
      <c r="J35" s="139"/>
    </row>
    <row r="36" spans="1:178">
      <c r="E36" s="129"/>
      <c r="F36" s="16"/>
      <c r="G36" s="16"/>
      <c r="H36" s="129"/>
      <c r="J36" s="139"/>
      <c r="L36" s="62" t="s">
        <v>158</v>
      </c>
    </row>
  </sheetData>
  <mergeCells count="6">
    <mergeCell ref="K6:L6"/>
    <mergeCell ref="H7:H8"/>
    <mergeCell ref="E7:E8"/>
    <mergeCell ref="K7:L7"/>
    <mergeCell ref="I7:I8"/>
    <mergeCell ref="F7:F8"/>
  </mergeCells>
  <phoneticPr fontId="6" type="noConversion"/>
  <pageMargins left="0.46" right="0.2" top="0.17" bottom="0.15748031496062992" header="0" footer="0"/>
  <pageSetup paperSize="9" orientation="landscape" r:id="rId1"/>
  <headerFooter alignWithMargins="0"/>
  <ignoredErrors>
    <ignoredError sqref="K10" evalError="1"/>
    <ignoredError sqref="J28:L28 L27 J27:K2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GridLines="0" topLeftCell="A7" zoomScaleNormal="100" workbookViewId="0">
      <selection activeCell="S38" sqref="S38"/>
    </sheetView>
  </sheetViews>
  <sheetFormatPr baseColWidth="10" defaultColWidth="11.42578125" defaultRowHeight="12.75"/>
  <cols>
    <col min="1" max="1" width="11.42578125" style="88"/>
    <col min="2" max="2" width="2.42578125" style="88" customWidth="1"/>
    <col min="3" max="3" width="1.85546875" style="88" customWidth="1"/>
    <col min="4" max="4" width="45.42578125" style="88" customWidth="1"/>
    <col min="5" max="5" width="1.5703125" style="88" customWidth="1"/>
    <col min="6" max="6" width="13.42578125" style="88" customWidth="1"/>
    <col min="7" max="7" width="10.140625" style="88" bestFit="1" customWidth="1"/>
    <col min="8" max="8" width="11.42578125" style="88" customWidth="1"/>
    <col min="9" max="9" width="9.42578125" style="88" customWidth="1"/>
    <col min="10" max="10" width="1.42578125" style="88" customWidth="1"/>
    <col min="11" max="11" width="12.42578125" style="88" customWidth="1"/>
    <col min="12" max="12" width="10.140625" style="88" bestFit="1" customWidth="1"/>
    <col min="13" max="13" width="10.5703125" style="88" customWidth="1"/>
    <col min="14" max="14" width="9.42578125" style="88" customWidth="1"/>
    <col min="15" max="15" width="1.42578125" style="88" customWidth="1"/>
    <col min="16" max="16" width="10.5703125" style="88" customWidth="1"/>
    <col min="17" max="17" width="10.140625" style="88" bestFit="1" customWidth="1"/>
    <col min="18" max="18" width="10.5703125" style="88" customWidth="1"/>
    <col min="19" max="19" width="9.42578125" style="88" customWidth="1"/>
    <col min="20" max="16384" width="11.42578125" style="88"/>
  </cols>
  <sheetData>
    <row r="1" spans="1:19" s="63" customFormat="1" ht="11.25">
      <c r="F1" s="64"/>
      <c r="G1" s="65"/>
      <c r="H1" s="65"/>
      <c r="I1" s="65"/>
      <c r="K1" s="64"/>
      <c r="L1" s="65"/>
      <c r="M1" s="65"/>
      <c r="N1" s="65"/>
      <c r="P1" s="64"/>
      <c r="Q1" s="65"/>
      <c r="R1" s="65"/>
      <c r="S1" s="65"/>
    </row>
    <row r="2" spans="1:19" s="63" customFormat="1" ht="11.25">
      <c r="F2" s="65"/>
      <c r="G2" s="65"/>
      <c r="H2" s="65"/>
      <c r="I2" s="65"/>
      <c r="K2" s="65"/>
      <c r="L2" s="65"/>
      <c r="M2" s="65"/>
      <c r="N2" s="65"/>
      <c r="P2" s="65"/>
      <c r="Q2" s="65"/>
      <c r="R2" s="65"/>
      <c r="S2" s="65"/>
    </row>
    <row r="3" spans="1:19" s="63" customFormat="1" ht="11.25">
      <c r="F3" s="65"/>
      <c r="G3" s="65"/>
      <c r="H3" s="65"/>
      <c r="I3" s="65"/>
      <c r="K3" s="65"/>
      <c r="L3" s="65"/>
      <c r="M3" s="65"/>
      <c r="N3" s="65"/>
      <c r="P3" s="65"/>
      <c r="Q3" s="65"/>
      <c r="R3" s="65"/>
      <c r="S3" s="65"/>
    </row>
    <row r="4" spans="1:19" s="66" customFormat="1" ht="80.25" customHeight="1">
      <c r="D4" s="67"/>
      <c r="I4" s="68"/>
      <c r="N4" s="68"/>
      <c r="S4" s="68"/>
    </row>
    <row r="5" spans="1:19" s="69" customFormat="1" ht="19.350000000000001" customHeight="1"/>
    <row r="6" spans="1:19" s="70" customFormat="1" ht="26.25">
      <c r="C6" s="71"/>
      <c r="D6" s="72" t="s">
        <v>10</v>
      </c>
      <c r="E6" s="73"/>
      <c r="F6" s="74"/>
      <c r="G6" s="75"/>
      <c r="H6" s="76"/>
      <c r="I6" s="76"/>
      <c r="J6" s="76"/>
      <c r="K6" s="74"/>
      <c r="L6" s="75"/>
      <c r="M6" s="76"/>
      <c r="N6" s="76"/>
      <c r="O6" s="76"/>
      <c r="P6" s="74"/>
      <c r="Q6" s="75"/>
      <c r="R6" s="76"/>
      <c r="S6" s="76"/>
    </row>
    <row r="7" spans="1:19" s="70" customFormat="1" ht="16.5" customHeight="1">
      <c r="D7" s="77" t="s">
        <v>11</v>
      </c>
      <c r="E7" s="78"/>
      <c r="F7" s="79"/>
      <c r="G7" s="79"/>
      <c r="H7" s="80"/>
      <c r="I7" s="79"/>
      <c r="J7" s="79"/>
      <c r="K7" s="79" t="s">
        <v>18</v>
      </c>
      <c r="L7" s="80"/>
      <c r="M7" s="80"/>
      <c r="N7" s="79"/>
      <c r="O7" s="79"/>
      <c r="P7" s="79" t="s">
        <v>18</v>
      </c>
      <c r="Q7" s="80"/>
      <c r="R7" s="80"/>
      <c r="S7" s="79"/>
    </row>
    <row r="8" spans="1:19" s="69" customFormat="1">
      <c r="C8" s="81"/>
      <c r="D8" s="82"/>
      <c r="E8" s="83"/>
      <c r="F8" s="83"/>
      <c r="G8" s="83"/>
      <c r="H8" s="83"/>
      <c r="I8" s="83"/>
      <c r="J8" s="84"/>
      <c r="K8" s="83"/>
      <c r="L8" s="83"/>
      <c r="M8" s="83"/>
      <c r="N8" s="83"/>
      <c r="O8" s="84"/>
      <c r="P8" s="83"/>
      <c r="Q8" s="83"/>
      <c r="R8" s="83"/>
      <c r="S8" s="83"/>
    </row>
    <row r="9" spans="1:19" s="69" customFormat="1" ht="15" customHeight="1">
      <c r="D9" s="83"/>
      <c r="E9" s="85"/>
      <c r="F9" s="399">
        <v>44561</v>
      </c>
      <c r="G9" s="400"/>
      <c r="H9" s="400"/>
      <c r="I9" s="400"/>
      <c r="J9" s="84"/>
      <c r="K9" s="399">
        <v>44469</v>
      </c>
      <c r="L9" s="400"/>
      <c r="M9" s="400"/>
      <c r="N9" s="400"/>
      <c r="O9" s="84"/>
      <c r="P9" s="399">
        <v>44196</v>
      </c>
      <c r="Q9" s="400"/>
      <c r="R9" s="400"/>
      <c r="S9" s="400"/>
    </row>
    <row r="10" spans="1:19" s="69" customFormat="1" ht="25.5">
      <c r="D10" s="83"/>
      <c r="E10" s="85"/>
      <c r="F10" s="86" t="s">
        <v>12</v>
      </c>
      <c r="G10" s="87" t="s">
        <v>13</v>
      </c>
      <c r="H10" s="86" t="s">
        <v>14</v>
      </c>
      <c r="I10" s="87" t="s">
        <v>15</v>
      </c>
      <c r="J10" s="84" t="s">
        <v>18</v>
      </c>
      <c r="K10" s="86" t="s">
        <v>12</v>
      </c>
      <c r="L10" s="87" t="s">
        <v>13</v>
      </c>
      <c r="M10" s="86" t="s">
        <v>14</v>
      </c>
      <c r="N10" s="87" t="s">
        <v>15</v>
      </c>
      <c r="O10" s="84" t="s">
        <v>18</v>
      </c>
      <c r="P10" s="86" t="s">
        <v>12</v>
      </c>
      <c r="Q10" s="87" t="s">
        <v>13</v>
      </c>
      <c r="R10" s="86" t="s">
        <v>14</v>
      </c>
      <c r="S10" s="87" t="s">
        <v>15</v>
      </c>
    </row>
    <row r="11" spans="1:19" ht="6.75" customHeight="1">
      <c r="D11" s="89"/>
      <c r="E11" s="85"/>
      <c r="F11" s="89"/>
      <c r="G11" s="89"/>
      <c r="H11" s="89"/>
      <c r="I11" s="89"/>
      <c r="J11" s="84"/>
      <c r="K11" s="89"/>
      <c r="L11" s="89"/>
      <c r="M11" s="89"/>
      <c r="N11" s="89"/>
      <c r="O11" s="84"/>
      <c r="P11" s="89"/>
      <c r="Q11" s="89"/>
      <c r="R11" s="89"/>
      <c r="S11" s="89"/>
    </row>
    <row r="12" spans="1:19" s="91" customFormat="1" ht="14.25" customHeight="1">
      <c r="A12" s="90"/>
      <c r="D12" s="92" t="s">
        <v>31</v>
      </c>
      <c r="E12" s="93"/>
      <c r="F12" s="94">
        <v>3844239.2674000002</v>
      </c>
      <c r="G12" s="95">
        <v>6.8427527266814822E-2</v>
      </c>
      <c r="H12" s="94">
        <v>161.66</v>
      </c>
      <c r="I12" s="95">
        <v>4.2052533350593592E-5</v>
      </c>
      <c r="J12" s="96" t="s">
        <v>18</v>
      </c>
      <c r="K12" s="97">
        <v>3522407.9952500002</v>
      </c>
      <c r="L12" s="98">
        <v>6.3356772568471956E-2</v>
      </c>
      <c r="M12" s="97">
        <v>125.875</v>
      </c>
      <c r="N12" s="98">
        <v>4.7778228458020895E-5</v>
      </c>
      <c r="O12" s="96" t="s">
        <v>18</v>
      </c>
      <c r="P12" s="97">
        <v>2771170.4550000001</v>
      </c>
      <c r="Q12" s="98">
        <v>5.4417342576462586E-2</v>
      </c>
      <c r="R12" s="97">
        <v>54.963999999999999</v>
      </c>
      <c r="S12" s="98">
        <v>1.9834218389860829E-5</v>
      </c>
    </row>
    <row r="13" spans="1:19" s="91" customFormat="1" ht="14.25" customHeight="1">
      <c r="A13" s="90"/>
      <c r="D13" s="92" t="s">
        <v>183</v>
      </c>
      <c r="E13" s="93"/>
      <c r="F13" s="94">
        <v>34352593</v>
      </c>
      <c r="G13" s="95">
        <v>0.61147677292057379</v>
      </c>
      <c r="H13" s="94">
        <v>540687.58799999999</v>
      </c>
      <c r="I13" s="95">
        <v>1.5739352825687974E-2</v>
      </c>
      <c r="J13" s="96"/>
      <c r="K13" s="97">
        <v>34167310.25</v>
      </c>
      <c r="L13" s="98">
        <v>0.6145598430689545</v>
      </c>
      <c r="M13" s="97">
        <v>408381.13400000002</v>
      </c>
      <c r="N13" s="98">
        <v>1.5980306212614741E-2</v>
      </c>
      <c r="O13" s="96"/>
      <c r="P13" s="97">
        <v>32384323.260000002</v>
      </c>
      <c r="Q13" s="98">
        <v>0.63592941739353437</v>
      </c>
      <c r="R13" s="97">
        <v>550898.38599999994</v>
      </c>
      <c r="S13" s="98">
        <v>1.7011267506721398E-2</v>
      </c>
    </row>
    <row r="14" spans="1:19" s="91" customFormat="1" ht="14.25" customHeight="1">
      <c r="A14" s="90"/>
      <c r="D14" s="92" t="s">
        <v>32</v>
      </c>
      <c r="E14" s="93"/>
      <c r="F14" s="94">
        <v>14768869.199999999</v>
      </c>
      <c r="G14" s="95">
        <v>0.26288613418345458</v>
      </c>
      <c r="H14" s="94">
        <v>84004.042000000001</v>
      </c>
      <c r="I14" s="95">
        <v>5.6879129243016108E-3</v>
      </c>
      <c r="J14" s="96"/>
      <c r="K14" s="97">
        <v>14672967.5</v>
      </c>
      <c r="L14" s="98">
        <v>0.26391941707368871</v>
      </c>
      <c r="M14" s="97">
        <v>66750.440999999992</v>
      </c>
      <c r="N14" s="98">
        <v>6.0822798871387196E-3</v>
      </c>
      <c r="O14" s="96"/>
      <c r="P14" s="97">
        <v>12505405</v>
      </c>
      <c r="Q14" s="98">
        <v>0.24556804389804598</v>
      </c>
      <c r="R14" s="97">
        <v>104371.12400000001</v>
      </c>
      <c r="S14" s="98">
        <v>8.346081074543368E-3</v>
      </c>
    </row>
    <row r="15" spans="1:19" s="91" customFormat="1" ht="14.25" customHeight="1">
      <c r="A15" s="90"/>
      <c r="D15" s="92" t="s">
        <v>33</v>
      </c>
      <c r="E15" s="93"/>
      <c r="F15" s="94">
        <v>3214017.7325999988</v>
      </c>
      <c r="G15" s="95">
        <v>5.7209565629156772E-2</v>
      </c>
      <c r="H15" s="94">
        <v>4886.1300000000192</v>
      </c>
      <c r="I15" s="95">
        <v>1.5202562694481036E-3</v>
      </c>
      <c r="J15" s="96"/>
      <c r="K15" s="97">
        <v>3233706.7547499985</v>
      </c>
      <c r="L15" s="98">
        <v>5.8163967288884767E-2</v>
      </c>
      <c r="M15" s="97">
        <v>4282.8779999999097</v>
      </c>
      <c r="N15" s="98">
        <v>1.7707827679151367E-3</v>
      </c>
      <c r="O15" s="96"/>
      <c r="P15" s="97">
        <v>3263500.085</v>
      </c>
      <c r="Q15" s="98">
        <v>6.4085196131957081E-2</v>
      </c>
      <c r="R15" s="97">
        <v>3765.4539999999688</v>
      </c>
      <c r="S15" s="98">
        <v>1.1538084577681171E-3</v>
      </c>
    </row>
    <row r="16" spans="1:19" s="99" customFormat="1" ht="6" customHeight="1">
      <c r="A16" s="90"/>
      <c r="D16" s="100"/>
      <c r="E16" s="101"/>
      <c r="F16" s="102"/>
      <c r="G16" s="103"/>
      <c r="H16" s="102"/>
      <c r="I16" s="103"/>
      <c r="J16" s="104"/>
      <c r="K16" s="102"/>
      <c r="L16" s="103"/>
      <c r="M16" s="102"/>
      <c r="N16" s="103"/>
      <c r="O16" s="104"/>
      <c r="P16" s="102"/>
      <c r="Q16" s="103"/>
      <c r="R16" s="102"/>
      <c r="S16" s="103"/>
    </row>
    <row r="17" spans="1:19" ht="15.75" customHeight="1">
      <c r="A17" s="90"/>
      <c r="C17" s="105"/>
      <c r="D17" s="14" t="s">
        <v>34</v>
      </c>
      <c r="E17" s="101"/>
      <c r="F17" s="106">
        <v>56179719.200000003</v>
      </c>
      <c r="G17" s="107">
        <v>0.99999999999999989</v>
      </c>
      <c r="H17" s="106">
        <v>629739.42000000004</v>
      </c>
      <c r="I17" s="107">
        <v>1.1209372865644369E-2</v>
      </c>
      <c r="J17" s="84" t="s">
        <v>18</v>
      </c>
      <c r="K17" s="106">
        <v>55596392.5</v>
      </c>
      <c r="L17" s="107">
        <v>0.99999999999999989</v>
      </c>
      <c r="M17" s="106">
        <v>479540.32799999992</v>
      </c>
      <c r="N17" s="107">
        <v>1.1532109065853901E-2</v>
      </c>
      <c r="O17" s="84" t="s">
        <v>18</v>
      </c>
      <c r="P17" s="106">
        <v>50924398.799999997</v>
      </c>
      <c r="Q17" s="107">
        <v>1</v>
      </c>
      <c r="R17" s="106">
        <v>659089.92799999996</v>
      </c>
      <c r="S17" s="107">
        <v>1.2942517605136657E-2</v>
      </c>
    </row>
    <row r="18" spans="1:19" s="99" customFormat="1" ht="6" customHeight="1">
      <c r="A18" s="90"/>
      <c r="D18" s="100"/>
      <c r="E18" s="101"/>
      <c r="F18" s="108"/>
      <c r="G18" s="108"/>
      <c r="H18" s="108"/>
      <c r="I18" s="108"/>
      <c r="J18" s="104"/>
      <c r="K18" s="108"/>
      <c r="L18" s="108"/>
      <c r="M18" s="108"/>
      <c r="N18" s="108"/>
      <c r="O18" s="104"/>
      <c r="P18" s="108"/>
      <c r="Q18" s="108"/>
      <c r="R18" s="108"/>
      <c r="S18" s="108"/>
    </row>
    <row r="19" spans="1:19" s="109" customFormat="1" ht="14.25" customHeight="1">
      <c r="A19" s="90"/>
      <c r="C19" s="91"/>
      <c r="D19" s="92" t="s">
        <v>229</v>
      </c>
      <c r="E19" s="93"/>
      <c r="F19" s="110">
        <v>37204430</v>
      </c>
      <c r="G19" s="111">
        <v>0.66223951507397349</v>
      </c>
      <c r="H19" s="110">
        <v>8672.2019999999993</v>
      </c>
      <c r="I19" s="111">
        <v>2.3309595120796098E-4</v>
      </c>
      <c r="J19" s="96" t="s">
        <v>18</v>
      </c>
      <c r="K19" s="97">
        <v>36820446.25</v>
      </c>
      <c r="L19" s="98">
        <v>0.66228121276034235</v>
      </c>
      <c r="M19" s="97">
        <v>5871.3389999999999</v>
      </c>
      <c r="N19" s="98">
        <v>2.1319564360966256E-4</v>
      </c>
      <c r="O19" s="96" t="s">
        <v>18</v>
      </c>
      <c r="P19" s="97">
        <v>33138507.800000001</v>
      </c>
      <c r="Q19" s="98">
        <v>0.65073930337691099</v>
      </c>
      <c r="R19" s="97">
        <v>15465.899000000001</v>
      </c>
      <c r="S19" s="98">
        <v>4.6670475005516091E-4</v>
      </c>
    </row>
    <row r="20" spans="1:19" s="113" customFormat="1" ht="14.25" customHeight="1">
      <c r="A20" s="112"/>
      <c r="D20" s="114" t="s">
        <v>119</v>
      </c>
      <c r="E20" s="115"/>
      <c r="F20" s="116">
        <v>32411114.199999999</v>
      </c>
      <c r="G20" s="117">
        <v>0.57691840866303223</v>
      </c>
      <c r="H20" s="116">
        <v>7468.753999999999</v>
      </c>
      <c r="I20" s="117">
        <v>2.3043805140151582E-4</v>
      </c>
      <c r="J20" s="118" t="s">
        <v>18</v>
      </c>
      <c r="K20" s="119">
        <v>31852870.75</v>
      </c>
      <c r="L20" s="120">
        <v>0.57293053231826152</v>
      </c>
      <c r="M20" s="119">
        <v>4976.3209999999999</v>
      </c>
      <c r="N20" s="120">
        <v>2.0887671321486614E-4</v>
      </c>
      <c r="O20" s="118" t="s">
        <v>18</v>
      </c>
      <c r="P20" s="119">
        <v>27082902.600000001</v>
      </c>
      <c r="Q20" s="120">
        <v>0.53182567174460194</v>
      </c>
      <c r="R20" s="119">
        <v>12071.718000000001</v>
      </c>
      <c r="S20" s="120">
        <v>4.4573206123039413E-4</v>
      </c>
    </row>
    <row r="21" spans="1:19" s="113" customFormat="1" ht="14.25" customHeight="1">
      <c r="A21" s="112"/>
      <c r="D21" s="114" t="s">
        <v>120</v>
      </c>
      <c r="E21" s="115"/>
      <c r="F21" s="116">
        <v>4793315.8</v>
      </c>
      <c r="G21" s="117">
        <v>8.5321106410941261E-2</v>
      </c>
      <c r="H21" s="116">
        <v>1203.4480000000001</v>
      </c>
      <c r="I21" s="117">
        <v>2.5106795592312115E-4</v>
      </c>
      <c r="J21" s="118" t="s">
        <v>18</v>
      </c>
      <c r="K21" s="119">
        <v>4967575.5</v>
      </c>
      <c r="L21" s="120">
        <v>8.9350680442080846E-2</v>
      </c>
      <c r="M21" s="119">
        <v>895.01799999999992</v>
      </c>
      <c r="N21" s="120">
        <v>2.4088930053419168E-4</v>
      </c>
      <c r="O21" s="118" t="s">
        <v>18</v>
      </c>
      <c r="P21" s="119">
        <v>6055605.2000000002</v>
      </c>
      <c r="Q21" s="120">
        <v>0.11891363163230904</v>
      </c>
      <c r="R21" s="119">
        <v>3394.1809999999996</v>
      </c>
      <c r="S21" s="120">
        <v>5.6050235903754085E-4</v>
      </c>
    </row>
    <row r="22" spans="1:19" s="109" customFormat="1" ht="14.25" customHeight="1">
      <c r="A22" s="90"/>
      <c r="C22" s="91"/>
      <c r="D22" s="92" t="s">
        <v>116</v>
      </c>
      <c r="E22" s="93"/>
      <c r="F22" s="110">
        <v>13878544.4</v>
      </c>
      <c r="G22" s="121">
        <v>0.24703833692354946</v>
      </c>
      <c r="H22" s="122">
        <v>-65887.835999999996</v>
      </c>
      <c r="I22" s="121">
        <v>-4.7474601154858858E-3</v>
      </c>
      <c r="J22" s="96" t="s">
        <v>18</v>
      </c>
      <c r="K22" s="97">
        <v>13725279.25</v>
      </c>
      <c r="L22" s="123">
        <v>0.24687355838780367</v>
      </c>
      <c r="M22" s="124">
        <v>-56386.431000000004</v>
      </c>
      <c r="N22" s="123">
        <v>-5.492671612003573E-3</v>
      </c>
      <c r="O22" s="96" t="s">
        <v>18</v>
      </c>
      <c r="P22" s="97">
        <v>13393800.68</v>
      </c>
      <c r="Q22" s="123">
        <v>0.26301342766171254</v>
      </c>
      <c r="R22" s="124">
        <v>23612.47800000001</v>
      </c>
      <c r="S22" s="123">
        <v>1.7629408234556474E-3</v>
      </c>
    </row>
    <row r="23" spans="1:19" s="91" customFormat="1" ht="14.25" customHeight="1">
      <c r="A23" s="90"/>
      <c r="D23" s="92" t="s">
        <v>35</v>
      </c>
      <c r="E23" s="93"/>
      <c r="F23" s="110">
        <v>1610191.8</v>
      </c>
      <c r="G23" s="121">
        <v>2.8661442650998511E-2</v>
      </c>
      <c r="H23" s="122">
        <v>14540.811000000002</v>
      </c>
      <c r="I23" s="121">
        <v>9.0304838218651963E-3</v>
      </c>
      <c r="J23" s="96" t="s">
        <v>18</v>
      </c>
      <c r="K23" s="97">
        <v>1587177.5</v>
      </c>
      <c r="L23" s="123">
        <v>2.8548210209862087E-2</v>
      </c>
      <c r="M23" s="124">
        <v>10503.213</v>
      </c>
      <c r="N23" s="123">
        <v>8.8476287672250315E-3</v>
      </c>
      <c r="O23" s="96" t="s">
        <v>18</v>
      </c>
      <c r="P23" s="97">
        <v>1051413.3199999998</v>
      </c>
      <c r="Q23" s="123">
        <v>2.0646553415962957E-2</v>
      </c>
      <c r="R23" s="124">
        <v>9367.1110000000008</v>
      </c>
      <c r="S23" s="123">
        <v>8.9090663222718188E-3</v>
      </c>
    </row>
    <row r="24" spans="1:19" s="91" customFormat="1" ht="14.25" customHeight="1">
      <c r="A24" s="90"/>
      <c r="B24" s="34"/>
      <c r="D24" s="92" t="s">
        <v>36</v>
      </c>
      <c r="E24" s="125"/>
      <c r="F24" s="110">
        <v>3486553</v>
      </c>
      <c r="G24" s="111">
        <v>6.2060705351478507E-2</v>
      </c>
      <c r="H24" s="126">
        <v>0</v>
      </c>
      <c r="I24" s="111">
        <v>0</v>
      </c>
      <c r="J24" s="96" t="s">
        <v>18</v>
      </c>
      <c r="K24" s="97">
        <v>3463489.5</v>
      </c>
      <c r="L24" s="98">
        <v>6.2297018641991928E-2</v>
      </c>
      <c r="M24" s="127">
        <v>0</v>
      </c>
      <c r="N24" s="98">
        <v>0</v>
      </c>
      <c r="O24" s="96" t="s">
        <v>18</v>
      </c>
      <c r="P24" s="97">
        <v>3340677</v>
      </c>
      <c r="Q24" s="98">
        <v>6.5600715545413565E-2</v>
      </c>
      <c r="R24" s="127">
        <v>0</v>
      </c>
      <c r="S24" s="98">
        <v>0</v>
      </c>
    </row>
    <row r="25" spans="1:19" s="99" customFormat="1" ht="6" customHeight="1">
      <c r="A25" s="90"/>
      <c r="B25" s="88"/>
      <c r="D25" s="100"/>
      <c r="E25" s="101"/>
      <c r="F25" s="108"/>
      <c r="G25" s="108"/>
      <c r="H25" s="108"/>
      <c r="I25" s="108"/>
      <c r="J25" s="104" t="s">
        <v>18</v>
      </c>
      <c r="K25" s="108"/>
      <c r="L25" s="108"/>
      <c r="M25" s="108"/>
      <c r="N25" s="108"/>
      <c r="O25" s="104" t="s">
        <v>18</v>
      </c>
      <c r="P25" s="108"/>
      <c r="Q25" s="108"/>
      <c r="R25" s="108"/>
      <c r="S25" s="108"/>
    </row>
    <row r="26" spans="1:19" ht="15.75" customHeight="1">
      <c r="A26" s="90"/>
      <c r="C26" s="105"/>
      <c r="D26" s="14" t="s">
        <v>37</v>
      </c>
      <c r="E26" s="101"/>
      <c r="F26" s="106">
        <v>56179719.200000003</v>
      </c>
      <c r="G26" s="107">
        <v>1</v>
      </c>
      <c r="H26" s="106">
        <v>-42674.819000000003</v>
      </c>
      <c r="I26" s="107">
        <v>-7.5961253647561838E-4</v>
      </c>
      <c r="J26" s="84" t="s">
        <v>18</v>
      </c>
      <c r="K26" s="106">
        <v>55596392.5</v>
      </c>
      <c r="L26" s="107">
        <v>1</v>
      </c>
      <c r="M26" s="106">
        <v>-40011.875</v>
      </c>
      <c r="N26" s="107">
        <v>-9.6221585440737568E-4</v>
      </c>
      <c r="O26" s="84" t="s">
        <v>18</v>
      </c>
      <c r="P26" s="106">
        <v>50924398.799999997</v>
      </c>
      <c r="Q26" s="107">
        <v>1</v>
      </c>
      <c r="R26" s="106">
        <v>48445.489000000009</v>
      </c>
      <c r="S26" s="107">
        <v>9.5132176602151682E-4</v>
      </c>
    </row>
    <row r="27" spans="1:19" s="99" customFormat="1" ht="6" customHeight="1">
      <c r="D27" s="100"/>
      <c r="E27" s="101"/>
      <c r="F27" s="102"/>
      <c r="G27" s="103"/>
      <c r="H27" s="102"/>
      <c r="I27" s="103"/>
      <c r="J27" s="104" t="s">
        <v>18</v>
      </c>
      <c r="K27" s="102"/>
      <c r="L27" s="103"/>
      <c r="M27" s="102"/>
      <c r="N27" s="103"/>
      <c r="O27" s="104" t="s">
        <v>18</v>
      </c>
      <c r="P27" s="102"/>
      <c r="Q27" s="103"/>
      <c r="R27" s="102"/>
      <c r="S27" s="103"/>
    </row>
    <row r="28" spans="1:19" ht="15.75" customHeight="1">
      <c r="D28" s="14" t="s">
        <v>38</v>
      </c>
      <c r="E28" s="101"/>
      <c r="F28" s="106"/>
      <c r="G28" s="107"/>
      <c r="H28" s="106"/>
      <c r="I28" s="128">
        <v>1.5506256874480013</v>
      </c>
      <c r="J28" s="84" t="s">
        <v>18</v>
      </c>
      <c r="K28" s="106"/>
      <c r="L28" s="107"/>
      <c r="M28" s="106"/>
      <c r="N28" s="128">
        <v>1.5767110569005081</v>
      </c>
      <c r="O28" s="84" t="s">
        <v>18</v>
      </c>
      <c r="P28" s="106"/>
      <c r="Q28" s="107"/>
      <c r="R28" s="106"/>
      <c r="S28" s="128">
        <v>1.6544562756666235</v>
      </c>
    </row>
    <row r="29" spans="1:19" ht="15.75" customHeight="1">
      <c r="D29" s="14" t="s">
        <v>39</v>
      </c>
      <c r="E29" s="101"/>
      <c r="F29" s="106"/>
      <c r="G29" s="107"/>
      <c r="H29" s="106">
        <v>672414.23900000006</v>
      </c>
      <c r="I29" s="128">
        <v>1.1968985402119987</v>
      </c>
      <c r="J29" s="84"/>
      <c r="K29" s="106"/>
      <c r="L29" s="107"/>
      <c r="M29" s="106">
        <v>519552.20299999992</v>
      </c>
      <c r="N29" s="128">
        <v>1.2494324920261277</v>
      </c>
      <c r="O29" s="84"/>
      <c r="P29" s="106"/>
      <c r="Q29" s="107"/>
      <c r="R29" s="106">
        <v>610644.4389999999</v>
      </c>
      <c r="S29" s="128">
        <v>1.1991195839115141</v>
      </c>
    </row>
    <row r="30" spans="1:19">
      <c r="E30" s="85"/>
      <c r="J30" s="84"/>
      <c r="O30" s="84"/>
    </row>
    <row r="31" spans="1:19">
      <c r="E31" s="85"/>
      <c r="F31" s="379"/>
      <c r="J31" s="84"/>
      <c r="O31" s="84"/>
      <c r="S31" s="62" t="s">
        <v>159</v>
      </c>
    </row>
  </sheetData>
  <mergeCells count="3">
    <mergeCell ref="P9:S9"/>
    <mergeCell ref="F9:I9"/>
    <mergeCell ref="K9:N9"/>
  </mergeCells>
  <phoneticPr fontId="0" type="noConversion"/>
  <pageMargins left="0.33" right="0.23622047244094491" top="0.15748031496062992" bottom="0.15748031496062992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Portada</vt:lpstr>
      <vt:lpstr>Datos significativos</vt:lpstr>
      <vt:lpstr>Balance</vt:lpstr>
      <vt:lpstr>Recursos gestionados</vt:lpstr>
      <vt:lpstr>Credito a la clientela</vt:lpstr>
      <vt:lpstr>Gestion del riesgo</vt:lpstr>
      <vt:lpstr>Activos adjudicados</vt:lpstr>
      <vt:lpstr>Solvencia</vt:lpstr>
      <vt:lpstr>Rdos consolidados y rentab</vt:lpstr>
      <vt:lpstr>Rendimientos y costes</vt:lpstr>
      <vt:lpstr>'Activos adjudicados'!Área_de_impresión</vt:lpstr>
      <vt:lpstr>Balance!Área_de_impresión</vt:lpstr>
      <vt:lpstr>'Credito a la clientela'!Área_de_impresión</vt:lpstr>
      <vt:lpstr>'Datos significativos'!Área_de_impresión</vt:lpstr>
      <vt:lpstr>'Gestion del riesgo'!Área_de_impresión</vt:lpstr>
      <vt:lpstr>'Rdos consolidados y rentab'!Área_de_impresión</vt:lpstr>
      <vt:lpstr>'Recursos gestionados'!Área_de_impresión</vt:lpstr>
      <vt:lpstr>'Rendimientos y costes'!Área_de_impresión</vt:lpstr>
      <vt:lpstr>Solvencia!Área_de_impresión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2022-02-03T07:27:22Z</dcterms:created>
  <dcterms:modified xsi:type="dcterms:W3CDTF">2022-02-03T07:33:19Z</dcterms:modified>
</cp:coreProperties>
</file>